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MPOS\Downloads\"/>
    </mc:Choice>
  </mc:AlternateContent>
  <xr:revisionPtr revIDLastSave="0" documentId="13_ncr:1_{521D109C-53CA-49A7-B66C-7F0C3BF8ABA8}" xr6:coauthVersionLast="47" xr6:coauthVersionMax="47" xr10:uidLastSave="{00000000-0000-0000-0000-000000000000}"/>
  <bookViews>
    <workbookView xWindow="-120" yWindow="-120" windowWidth="24240" windowHeight="13140" firstSheet="1" activeTab="3" xr2:uid="{DAEECA38-9474-4F86-8328-3AAF7ED4D25A}"/>
  </bookViews>
  <sheets>
    <sheet name="RESUMEN- ALQUILER" sheetId="1" state="hidden" r:id="rId1"/>
    <sheet name="RESUMEN POR AÑO" sheetId="2" r:id="rId2"/>
    <sheet name="RESUMEN CONSOLIDADO" sheetId="3" r:id="rId3"/>
    <sheet name="CLIENTES CON VIGENCIA CONTRATO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r">#N/A</definedName>
    <definedName name="\t">#N/A</definedName>
    <definedName name="\u">#N/A</definedName>
    <definedName name="\z">#N/A</definedName>
    <definedName name="__A22">#REF!</definedName>
    <definedName name="__AAA1">#REF!</definedName>
    <definedName name="__ZA1">#REF!</definedName>
    <definedName name="_1Sin_nombre">#REF!</definedName>
    <definedName name="_A22">#REF!</definedName>
    <definedName name="_AAA1">#REF!</definedName>
    <definedName name="_Order1" hidden="1">255</definedName>
    <definedName name="_Order2" hidden="1">255</definedName>
    <definedName name="_Regression_Int" hidden="1">1</definedName>
    <definedName name="_ZA1">#REF!</definedName>
    <definedName name="A">#REF!</definedName>
    <definedName name="A_impresión_IM">#REF!</definedName>
    <definedName name="aa">#REF!</definedName>
    <definedName name="AAA.CRONOGRAMA">#REF!</definedName>
    <definedName name="AAA.MATERIAL.CIVIL">#REF!</definedName>
    <definedName name="AAA.MATERIAL.ELECTRICO">#REF!</definedName>
    <definedName name="AAA.MATERIAL.SANITARIO">#REF!</definedName>
    <definedName name="Actual">#REF!</definedName>
    <definedName name="ActualCobra">#REF!</definedName>
    <definedName name="Alex">#REF!</definedName>
    <definedName name="ALM" localSheetId="0">#N/A</definedName>
    <definedName name="ALM" localSheetId="2">#N/A</definedName>
    <definedName name="ALM" localSheetId="1">#N/A</definedName>
    <definedName name="ALM">[1]TABLA!$B$2</definedName>
    <definedName name="Anterior">#REF!</definedName>
    <definedName name="AnteriorCobra">#REF!</definedName>
    <definedName name="_xlnm.Print_Area" localSheetId="0">'RESUMEN- ALQUILER'!$A$1:$J$51</definedName>
    <definedName name="_xlnm.Print_Area" localSheetId="2">'RESUMEN CONSOLIDADO'!$A$1:$K$53</definedName>
    <definedName name="_xlnm.Print_Area" localSheetId="1">'RESUMEN POR AÑO'!$A$1:$E$81</definedName>
    <definedName name="_xlnm.Print_Area">#REF!</definedName>
    <definedName name="asesorialegal">#REF!</definedName>
    <definedName name="asesoriamercado">#REF!</definedName>
    <definedName name="ASPERSION_1.1">#REF!</definedName>
    <definedName name="ASPRESION">#REF!</definedName>
    <definedName name="ASTM">#REF!</definedName>
    <definedName name="ASTM_1.2">#REF!</definedName>
    <definedName name="ASTM_2.2">#REF!</definedName>
    <definedName name="_xlnm.Database">#REF!</definedName>
    <definedName name="basedetalle">OFFSET([2]Detalle!$B$1,0,0,COUNT(OFFSET([2]Detalle!$B$1,0,0,9999)),12)</definedName>
    <definedName name="BASEMATERIALES">OFFSET([2]Materiales!$B$2,0,0,COUNT(OFFSET([2]Materiales!$B$2,0,0,9999)),4)</definedName>
    <definedName name="bbbb">#REF!</definedName>
    <definedName name="CANAL_BAJANTE_1.1">#REF!</definedName>
    <definedName name="CBWorkbookPriority" hidden="1">-1328537804</definedName>
    <definedName name="COMIS" localSheetId="0">#N/A</definedName>
    <definedName name="COMIS" localSheetId="2">#N/A</definedName>
    <definedName name="COMIS" localSheetId="1">#N/A</definedName>
    <definedName name="COMIS">[1]TABLA!$B$4</definedName>
    <definedName name="comisiones">#REF!</definedName>
    <definedName name="coordinadoraventas">#REF!</definedName>
    <definedName name="CPVC_1.1">'[3]LISTA PVP USD'!#REF!</definedName>
    <definedName name="DATOSGENERALES">#REF!</definedName>
    <definedName name="DD">#REF!</definedName>
    <definedName name="DESAGÜE_1.2">#REF!</definedName>
    <definedName name="DESAGÜE_1.3">#REF!</definedName>
    <definedName name="DESAGÜE_2.2">#REF!</definedName>
    <definedName name="DESAGÜE_2.3">#REF!</definedName>
    <definedName name="DESAGÜE_3.3">#REF!</definedName>
    <definedName name="detalle2">#REF!</definedName>
    <definedName name="DETALLES1">#REF!</definedName>
    <definedName name="diseño">#REF!</definedName>
    <definedName name="DRENAJE_1.1">#REF!</definedName>
    <definedName name="DUCTO_CONDUIT_1.1">#REF!</definedName>
    <definedName name="E.C_1.5">#REF!</definedName>
    <definedName name="E.C_1.7">#REF!</definedName>
    <definedName name="E.C_2.5">#REF!</definedName>
    <definedName name="E.C_2.7">#REF!</definedName>
    <definedName name="E.C_3.5">#REF!</definedName>
    <definedName name="E.C_3.7">#REF!</definedName>
    <definedName name="E.C_4.5">#REF!</definedName>
    <definedName name="E.C_4.7">#REF!</definedName>
    <definedName name="E.C_5.5">#REF!</definedName>
    <definedName name="E.C_5.7">#REF!</definedName>
    <definedName name="E.C_6.7">#REF!</definedName>
    <definedName name="E.C_7.7">#REF!</definedName>
    <definedName name="e6.">#REF!</definedName>
    <definedName name="ENSAMBLE_1.1">#REF!</definedName>
    <definedName name="equipo1">#REF!</definedName>
    <definedName name="estudiosuelo">#REF!</definedName>
    <definedName name="eventolanzamiento">#REF!</definedName>
    <definedName name="EXTRACTORES">#REF!</definedName>
    <definedName name="fideicomiso">#REF!</definedName>
    <definedName name="FLEX_1.2">#REF!</definedName>
    <definedName name="FLEX_2.2">#REF!</definedName>
    <definedName name="gastosviaje">#REF!</definedName>
    <definedName name="GEOME.SURCOS_1.1">#REF!</definedName>
    <definedName name="gerenciaproyectos">#REF!</definedName>
    <definedName name="GINAT">#REF!</definedName>
    <definedName name="GOTEO_1.1">#REF!</definedName>
    <definedName name="HI">#REF!</definedName>
    <definedName name="HIERRO_NEGRO">#REF!</definedName>
    <definedName name="Honorarios">#REF!</definedName>
    <definedName name="inamovible">#REF!</definedName>
    <definedName name="INDC">#REF!</definedName>
    <definedName name="INDT">#REF!</definedName>
    <definedName name="INDV">#REF!</definedName>
    <definedName name="J">#REF!</definedName>
    <definedName name="K">#REF!</definedName>
    <definedName name="K972A1">#REF!</definedName>
    <definedName name="LISTDALTON">#REF!</definedName>
    <definedName name="mano1">#REF!</definedName>
    <definedName name="materiales">#REF!</definedName>
    <definedName name="materiales1">#REF!</definedName>
    <definedName name="MATERIALES2">[4]Materiales!$A$3:$F$2084</definedName>
    <definedName name="MATERIALES3">[4]Materiales!$A$3:$F$2084</definedName>
    <definedName name="miscelaneos">#REF!</definedName>
    <definedName name="NOVAFORT_1.1">#REF!</definedName>
    <definedName name="NOVALOC">#REF!</definedName>
    <definedName name="nuevo">#REF!</definedName>
    <definedName name="nuevo1">#REF!</definedName>
    <definedName name="OJO">'[5]LISTA PVP USD'!#REF!</definedName>
    <definedName name="otros">#REF!</definedName>
    <definedName name="PATRONAL" localSheetId="0">#N/A</definedName>
    <definedName name="PATRONAL" localSheetId="2">#N/A</definedName>
    <definedName name="PATRONAL" localSheetId="1">#N/A</definedName>
    <definedName name="PATRONAL">[1]TABLA!$B$3</definedName>
    <definedName name="PIEZAS_SANITARIAS">#REF!</definedName>
    <definedName name="POLIPROPILENO_1.2">#REF!</definedName>
    <definedName name="POLIPROPILENO_1.3">#REF!</definedName>
    <definedName name="POLIPROPILENO_2.2">#REF!</definedName>
    <definedName name="POLIPROPILENO_2.3">#REF!</definedName>
    <definedName name="POLIPROPILENO_3.3">#REF!</definedName>
    <definedName name="ppppp4">'[6]LISTA PVP USD'!#REF!</definedName>
    <definedName name="Pr_unit">[7]RUBROS!$B$3:$I$528</definedName>
    <definedName name="Presu">#REF!</definedName>
    <definedName name="promocion">#REF!</definedName>
    <definedName name="PROYECTO_ARQUITECTONICO">#REF!</definedName>
    <definedName name="publicidad">#REF!</definedName>
    <definedName name="RES">#REF!</definedName>
    <definedName name="RESUMEN">#REF!</definedName>
    <definedName name="Resumen1">#REF!</definedName>
    <definedName name="ROSCABLE_1.2">#REF!</definedName>
    <definedName name="ROSCABLE_2.2">#REF!</definedName>
    <definedName name="ROSCABLE_ISO_1.2">#REF!</definedName>
    <definedName name="ROSCABLE_ISO_2.2">#REF!</definedName>
    <definedName name="SHARED_FORMULA_0">#N/A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4">#N/A</definedName>
    <definedName name="SHARED_FORMULA_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SMV">[8]Rol1!#REF!</definedName>
    <definedName name="SOLDABLE_1.1">#REF!</definedName>
    <definedName name="SOLDADURA_1.1">#REF!</definedName>
    <definedName name="SUELDO">[8]Rol1!#REF!</definedName>
    <definedName name="sueldovendedoras">#REF!</definedName>
    <definedName name="TABLA">#REF!</definedName>
    <definedName name="TANQUE_1.1">#REF!</definedName>
    <definedName name="TC">'[9]COSTOS DIRECTOS FINALES'!$P$3</definedName>
    <definedName name="TERMOFUSION_1.4">#REF!</definedName>
    <definedName name="TERMOFUSION_1.5">#REF!</definedName>
    <definedName name="TERMOFUSION_2.4">#REF!</definedName>
    <definedName name="TERMOFUSION_2.5">#REF!</definedName>
    <definedName name="TERMOFUSION_3.4">#REF!</definedName>
    <definedName name="TERMOFUSION_3.5">#REF!</definedName>
    <definedName name="TERMOFUSION_4.4">#REF!</definedName>
    <definedName name="TERMOFUSION_4.5">#REF!</definedName>
    <definedName name="TERMOFUSION_5.5">#REF!</definedName>
    <definedName name="_xlnm.Print_Titles">#REF!</definedName>
    <definedName name="Títulos_a_imprimir_IM">#REF!</definedName>
    <definedName name="todos">#REF!</definedName>
    <definedName name="Total">#REF!</definedName>
    <definedName name="TotalCobra">#REF!</definedName>
    <definedName name="Tub_HORMIGON_ARMADO">#REF!</definedName>
    <definedName name="Tub_HORMIGON_SIMPLE">#REF!</definedName>
    <definedName name="Tub_NOVAFORT">#REF!</definedName>
    <definedName name="Tub_POLIPROPILENO_ROSCABLE">#REF!</definedName>
    <definedName name="Tub_POLIPROPILENO_TERMOFUSION">#REF!</definedName>
    <definedName name="Tub_PVC_CEDULA">#REF!</definedName>
    <definedName name="Tub_PVC_ESPIGO_Y_CAMPANA">#REF!</definedName>
    <definedName name="Tub_PVC_ROSCABLE">#REF!</definedName>
    <definedName name="TUBERIA">[10]TUBERIA!$B$9:$S$31</definedName>
    <definedName name="U.Z_1.3">#REF!</definedName>
    <definedName name="U.Z_2.3">#REF!</definedName>
    <definedName name="U.Z_3.3">#REF!</definedName>
    <definedName name="VENTILACION_1.1">#REF!</definedName>
    <definedName name="Viajes">#REF!</definedName>
    <definedName name="WW">#REF!</definedName>
    <definedName name="yo">#REF!</definedName>
    <definedName name="z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3" l="1"/>
  <c r="J43" i="3"/>
  <c r="J31" i="3"/>
  <c r="J32" i="3"/>
  <c r="J33" i="3"/>
  <c r="J34" i="3"/>
  <c r="J35" i="3"/>
  <c r="J36" i="3"/>
  <c r="J37" i="3"/>
  <c r="J38" i="3"/>
  <c r="J39" i="3"/>
  <c r="J40" i="3"/>
  <c r="J41" i="3"/>
  <c r="J42" i="3"/>
  <c r="J30" i="3"/>
  <c r="J24" i="3"/>
  <c r="J23" i="3"/>
  <c r="J16" i="3"/>
  <c r="J14" i="3"/>
  <c r="J12" i="3"/>
  <c r="J11" i="3"/>
  <c r="J10" i="3"/>
  <c r="B11" i="3"/>
  <c r="B10" i="3"/>
  <c r="I16" i="3"/>
  <c r="I43" i="3"/>
  <c r="I45" i="3" s="1"/>
  <c r="H43" i="3"/>
  <c r="E43" i="3"/>
  <c r="G41" i="3"/>
  <c r="K41" i="3" s="1"/>
  <c r="K40" i="3"/>
  <c r="K39" i="3"/>
  <c r="K38" i="3"/>
  <c r="C37" i="3"/>
  <c r="K37" i="3" s="1"/>
  <c r="K36" i="3"/>
  <c r="K35" i="3"/>
  <c r="F34" i="3"/>
  <c r="K34" i="3" s="1"/>
  <c r="D33" i="3"/>
  <c r="D43" i="3" s="1"/>
  <c r="K32" i="3"/>
  <c r="K31" i="3"/>
  <c r="G30" i="3"/>
  <c r="K30" i="3" s="1"/>
  <c r="I26" i="3"/>
  <c r="F26" i="3"/>
  <c r="E26" i="3"/>
  <c r="D26" i="3"/>
  <c r="C24" i="3"/>
  <c r="K24" i="3" s="1"/>
  <c r="C23" i="3"/>
  <c r="K23" i="3" s="1"/>
  <c r="H16" i="3"/>
  <c r="H45" i="3" s="1"/>
  <c r="G16" i="3"/>
  <c r="F16" i="3"/>
  <c r="E16" i="3"/>
  <c r="E45" i="3" s="1"/>
  <c r="D16" i="3"/>
  <c r="C16" i="3"/>
  <c r="K14" i="3"/>
  <c r="K13" i="3"/>
  <c r="K12" i="3"/>
  <c r="K9" i="3"/>
  <c r="D73" i="2"/>
  <c r="E73" i="2"/>
  <c r="C73" i="2"/>
  <c r="E40" i="2"/>
  <c r="C41" i="2"/>
  <c r="E41" i="2" s="1"/>
  <c r="C16" i="2"/>
  <c r="E16" i="2" s="1"/>
  <c r="C17" i="2"/>
  <c r="E17" i="2" s="1"/>
  <c r="C18" i="2"/>
  <c r="E18" i="2" s="1"/>
  <c r="C19" i="2"/>
  <c r="E19" i="2" s="1"/>
  <c r="C20" i="2"/>
  <c r="E20" i="2" s="1"/>
  <c r="C21" i="2"/>
  <c r="E21" i="2" s="1"/>
  <c r="C22" i="2"/>
  <c r="E22" i="2" s="1"/>
  <c r="C23" i="2"/>
  <c r="E23" i="2" s="1"/>
  <c r="C24" i="2"/>
  <c r="E24" i="2" s="1"/>
  <c r="C25" i="2"/>
  <c r="E25" i="2" s="1"/>
  <c r="C26" i="2"/>
  <c r="E26" i="2" s="1"/>
  <c r="C27" i="2"/>
  <c r="E27" i="2" s="1"/>
  <c r="C28" i="2"/>
  <c r="E28" i="2" s="1"/>
  <c r="C29" i="2"/>
  <c r="E29" i="2" s="1"/>
  <c r="C30" i="2"/>
  <c r="E30" i="2" s="1"/>
  <c r="C31" i="2"/>
  <c r="E31" i="2" s="1"/>
  <c r="C32" i="2"/>
  <c r="E32" i="2" s="1"/>
  <c r="C33" i="2"/>
  <c r="E33" i="2" s="1"/>
  <c r="C34" i="2"/>
  <c r="E34" i="2" s="1"/>
  <c r="C35" i="2"/>
  <c r="E35" i="2" s="1"/>
  <c r="C36" i="2"/>
  <c r="E36" i="2" s="1"/>
  <c r="C37" i="2"/>
  <c r="E37" i="2" s="1"/>
  <c r="C38" i="2"/>
  <c r="E38" i="2" s="1"/>
  <c r="C39" i="2"/>
  <c r="E39" i="2" s="1"/>
  <c r="C15" i="2"/>
  <c r="E15" i="2" s="1"/>
  <c r="C14" i="2"/>
  <c r="E14" i="2" s="1"/>
  <c r="C13" i="2"/>
  <c r="E13" i="2" s="1"/>
  <c r="D12" i="2"/>
  <c r="D46" i="2" s="1"/>
  <c r="E69" i="2"/>
  <c r="E68" i="2"/>
  <c r="E67" i="2"/>
  <c r="E66" i="2"/>
  <c r="C65" i="2"/>
  <c r="E65" i="2" s="1"/>
  <c r="E64" i="2"/>
  <c r="E63" i="2"/>
  <c r="D62" i="2"/>
  <c r="D71" i="2" s="1"/>
  <c r="E60" i="2"/>
  <c r="E59" i="2"/>
  <c r="D54" i="2"/>
  <c r="E52" i="2"/>
  <c r="E51" i="2"/>
  <c r="E44" i="2"/>
  <c r="E42" i="2"/>
  <c r="J45" i="1"/>
  <c r="H14" i="1"/>
  <c r="H43" i="1" s="1"/>
  <c r="I14" i="1"/>
  <c r="H41" i="1"/>
  <c r="I41" i="1"/>
  <c r="E41" i="1"/>
  <c r="C41" i="1"/>
  <c r="C43" i="1" s="1"/>
  <c r="G39" i="1"/>
  <c r="J39" i="1" s="1"/>
  <c r="J38" i="1"/>
  <c r="J37" i="1"/>
  <c r="J36" i="1"/>
  <c r="C35" i="1"/>
  <c r="J35" i="1" s="1"/>
  <c r="J34" i="1"/>
  <c r="J33" i="1"/>
  <c r="F32" i="1"/>
  <c r="J32" i="1" s="1"/>
  <c r="D31" i="1"/>
  <c r="J31" i="1" s="1"/>
  <c r="J30" i="1"/>
  <c r="J29" i="1"/>
  <c r="G28" i="1"/>
  <c r="J28" i="1" s="1"/>
  <c r="I24" i="1"/>
  <c r="F24" i="1"/>
  <c r="E24" i="1"/>
  <c r="D24" i="1"/>
  <c r="C22" i="1"/>
  <c r="J22" i="1" s="1"/>
  <c r="C21" i="1"/>
  <c r="J21" i="1" s="1"/>
  <c r="G14" i="1"/>
  <c r="F14" i="1"/>
  <c r="E14" i="1"/>
  <c r="E43" i="1" s="1"/>
  <c r="D14" i="1"/>
  <c r="C14" i="1"/>
  <c r="J12" i="1"/>
  <c r="J11" i="1"/>
  <c r="J10" i="1"/>
  <c r="J9" i="1"/>
  <c r="D45" i="3" l="1"/>
  <c r="K33" i="3"/>
  <c r="C43" i="3"/>
  <c r="C45" i="3" s="1"/>
  <c r="G43" i="3"/>
  <c r="G45" i="3" s="1"/>
  <c r="K16" i="3"/>
  <c r="K26" i="3"/>
  <c r="F43" i="3"/>
  <c r="F45" i="3" s="1"/>
  <c r="K43" i="3"/>
  <c r="C26" i="3"/>
  <c r="C12" i="2"/>
  <c r="E54" i="2"/>
  <c r="E62" i="2"/>
  <c r="E58" i="2"/>
  <c r="E61" i="2"/>
  <c r="C71" i="2"/>
  <c r="C54" i="2"/>
  <c r="I43" i="1"/>
  <c r="F41" i="1"/>
  <c r="F43" i="1" s="1"/>
  <c r="C24" i="1"/>
  <c r="J14" i="1"/>
  <c r="J41" i="1"/>
  <c r="J24" i="1"/>
  <c r="D41" i="1"/>
  <c r="D43" i="1" s="1"/>
  <c r="G41" i="1"/>
  <c r="G43" i="1" s="1"/>
  <c r="K45" i="3" l="1"/>
  <c r="E12" i="2"/>
  <c r="E46" i="2" s="1"/>
  <c r="C46" i="2"/>
  <c r="E71" i="2"/>
  <c r="J43" i="1"/>
  <c r="J47" i="1" s="1"/>
  <c r="J49" i="1" s="1"/>
  <c r="J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Jenniffer Campos Mora</author>
  </authors>
  <commentList>
    <comment ref="C10" authorId="0" shapeId="0" xr:uid="{54A8C0D5-37A9-4FC6-BA7B-1FD79E25D9AB}">
      <text>
        <r>
          <rPr>
            <b/>
            <sz val="9"/>
            <color indexed="81"/>
            <rFont val="Tahoma"/>
            <family val="2"/>
          </rPr>
          <t>Jenniffer Campos Mora:</t>
        </r>
        <r>
          <rPr>
            <sz val="9"/>
            <color indexed="81"/>
            <rFont val="Tahoma"/>
            <family val="2"/>
          </rPr>
          <t xml:space="preserve">
ENERO A JULIO</t>
        </r>
      </text>
    </comment>
    <comment ref="D10" authorId="0" shapeId="0" xr:uid="{36DC1C34-8045-4CC7-AE51-BDB78A3A8266}">
      <text>
        <r>
          <rPr>
            <b/>
            <sz val="9"/>
            <color indexed="81"/>
            <rFont val="Tahoma"/>
            <family val="2"/>
          </rPr>
          <t>Jenniffer Campos Mora:</t>
        </r>
        <r>
          <rPr>
            <sz val="9"/>
            <color indexed="81"/>
            <rFont val="Tahoma"/>
            <family val="2"/>
          </rPr>
          <t xml:space="preserve">
AGOSTO</t>
        </r>
      </text>
    </comment>
  </commentList>
</comments>
</file>

<file path=xl/sharedStrings.xml><?xml version="1.0" encoding="utf-8"?>
<sst xmlns="http://schemas.openxmlformats.org/spreadsheetml/2006/main" count="170" uniqueCount="84">
  <si>
    <t>INVESTEAM S.A.</t>
  </si>
  <si>
    <t>PROYECTO  ROMERIA PLAZA</t>
  </si>
  <si>
    <t>INGRESOS</t>
  </si>
  <si>
    <t>AÑO</t>
  </si>
  <si>
    <t>TOTAL</t>
  </si>
  <si>
    <t>ALQUILERES</t>
  </si>
  <si>
    <t>CONCESIONES DIFERIDO</t>
  </si>
  <si>
    <t>ALICUOTAS  - ROMERIA PLAZA</t>
  </si>
  <si>
    <t xml:space="preserve">DESCUENTOS </t>
  </si>
  <si>
    <t>INVERSIONES</t>
  </si>
  <si>
    <t>OBRA</t>
  </si>
  <si>
    <t>TERRENO</t>
  </si>
  <si>
    <t>CONSTRUCCION EDIFICIO</t>
  </si>
  <si>
    <t>OPERACIÓN</t>
  </si>
  <si>
    <t>PUBLICIDAD</t>
  </si>
  <si>
    <t>EVENTOS</t>
  </si>
  <si>
    <t>ALICUOTAS</t>
  </si>
  <si>
    <t>INTERESES FINANCIEROS</t>
  </si>
  <si>
    <t>SERVICIOS BASICOS</t>
  </si>
  <si>
    <t>SEGURIDAD</t>
  </si>
  <si>
    <t>SERVICIOS PRESTADOS</t>
  </si>
  <si>
    <t>LIMPIEZA</t>
  </si>
  <si>
    <t>IMPTOS MUNIC Y OTROS</t>
  </si>
  <si>
    <t>MANTENIMIENTO EDIFICIO</t>
  </si>
  <si>
    <t>SEGUROS</t>
  </si>
  <si>
    <t xml:space="preserve">OTROS </t>
  </si>
  <si>
    <t>RENDIMIENTO</t>
  </si>
  <si>
    <t>SALDO NETO</t>
  </si>
  <si>
    <t>DSCTOS</t>
  </si>
  <si>
    <t>TOTAL NETO</t>
  </si>
  <si>
    <t>RENDI. ANUAL</t>
  </si>
  <si>
    <t>CON TODOS LOS COSTOS</t>
  </si>
  <si>
    <t>Corte: Diciembre 2024</t>
  </si>
  <si>
    <t>COSTOS</t>
  </si>
  <si>
    <t>GASTOS</t>
  </si>
  <si>
    <t>ROMERIA PLAZA - LOCALES</t>
  </si>
  <si>
    <t>ALIMENTOS Y SERVICIOS ECUATORIANOS ALISERVIS S.A.</t>
  </si>
  <si>
    <t>BANCO DE LA PRODUCCION SA PRODUBANCO</t>
  </si>
  <si>
    <t>BANCO DEL PACIFICO S.A.</t>
  </si>
  <si>
    <t>BANCO PICHINCHA CA</t>
  </si>
  <si>
    <t>BARREIRO DIAZ CARLOS ANTONIO</t>
  </si>
  <si>
    <t>BECERRA DE SIGSBY MARTHA LEONOR</t>
  </si>
  <si>
    <t>BOCCA DE CANNES SERVICIOS VETERINARIOS BOCCADECANNES S.A.</t>
  </si>
  <si>
    <t>CAGUA GARCIA PATRICIA ALEXANDRA</t>
  </si>
  <si>
    <t>CAICEDO SEVILLA EDGAR ALONSO</t>
  </si>
  <si>
    <t>CALDERON MALDONADO LEONARDO WILFRIDO</t>
  </si>
  <si>
    <t>CAO MANRU</t>
  </si>
  <si>
    <t>COOPERATIVA DE AHORRO Y CRÉDITO JEP LTDA</t>
  </si>
  <si>
    <t>DIPROMACOM S.A.</t>
  </si>
  <si>
    <t>DON PARRILLA STEAK-HOUSE S.A.S.</t>
  </si>
  <si>
    <t>FARMACIAS Y COMISARIATOS DE MEDICINAS SA FARCOMED</t>
  </si>
  <si>
    <t>HERRERA BECERRA AMERICA NATALY</t>
  </si>
  <si>
    <t>INTERNATIONAL LABORATORIES SERVICES INTERLAB S.A.</t>
  </si>
  <si>
    <t>MICHILENA ROJAS MARIELLA PAOLA</t>
  </si>
  <si>
    <t>MR MOROCHO S.A.</t>
  </si>
  <si>
    <t>PEÑAFIEL FERNANDEZ ANGIE INES</t>
  </si>
  <si>
    <t>PIMENTEL VALLEJO DIEGO ANDRES</t>
  </si>
  <si>
    <t>QUEZADA SANTOS VICTOR GILBERTO</t>
  </si>
  <si>
    <t>RODRIGUEZ JORDAN MARIA CRISTINA</t>
  </si>
  <si>
    <t>ROMERO LAVID BLANCA STEFANIA</t>
  </si>
  <si>
    <t>ROSADO MORAN SERGIO JAVIER</t>
  </si>
  <si>
    <t>SARMIENTO MONTOYA LILIA MARIA</t>
  </si>
  <si>
    <t>SERVIENTREGA ECUADOR S.A.</t>
  </si>
  <si>
    <t>ROMERIA PLAZA - OFICINAS</t>
  </si>
  <si>
    <t>NEBULA S.A.S.</t>
  </si>
  <si>
    <t xml:space="preserve">REPORTE DE INGRESOS Y GASTOS ANUAL </t>
  </si>
  <si>
    <t>Valor Factura Mes Actual</t>
  </si>
  <si>
    <t>Valor Factura Acumuladas</t>
  </si>
  <si>
    <t>Fecha: 22/08/2025</t>
  </si>
  <si>
    <t>REPORTE DE INGRESOS Y GASTOS CONSOLIDADO</t>
  </si>
  <si>
    <t xml:space="preserve">FECHA: </t>
  </si>
  <si>
    <t>Cliente</t>
  </si>
  <si>
    <t>Valor Factura</t>
  </si>
  <si>
    <t>CANT. CLIENTES</t>
  </si>
  <si>
    <t>MZ</t>
  </si>
  <si>
    <t>Solar</t>
  </si>
  <si>
    <t>F/Contrato</t>
  </si>
  <si>
    <t>Plazo</t>
  </si>
  <si>
    <t>F/Vcmto.</t>
  </si>
  <si>
    <t>V x m2 CAL.</t>
  </si>
  <si>
    <t>V x m2</t>
  </si>
  <si>
    <t>1993</t>
  </si>
  <si>
    <t>03</t>
  </si>
  <si>
    <t xml:space="preserve">REPORTE DE CLIENTES CON VIGENCIA CONTRATO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</si>
</sst>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dd/mm/yyyy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mbria"/>
      <family val="1"/>
    </font>
    <font>
      <sz val="10"/>
      <name val="Cambria"/>
      <family val="1"/>
    </font>
    <font>
      <b/>
      <shadow/>
      <sz val="9"/>
      <color indexed="8"/>
      <name val="Cambria"/>
      <family val="1"/>
    </font>
    <font>
      <b/>
      <shadow/>
      <sz val="12"/>
      <color indexed="8"/>
      <name val="Cambria"/>
      <family val="1"/>
    </font>
    <font>
      <b/>
      <sz val="8"/>
      <color indexed="9"/>
      <name val="Cambria"/>
      <family val="1"/>
    </font>
    <font>
      <sz val="8"/>
      <name val="Cambria"/>
      <family val="1"/>
    </font>
    <font>
      <b/>
      <sz val="8"/>
      <name val="Cambria"/>
      <family val="1"/>
    </font>
    <font>
      <b/>
      <sz val="14.05"/>
      <color indexed="8"/>
      <name val="Tahoma"/>
      <family val="2"/>
    </font>
    <font>
      <b/>
      <sz val="8"/>
      <color indexed="8"/>
      <name val="Cambria"/>
      <family val="1"/>
    </font>
    <font>
      <b/>
      <sz val="8"/>
      <name val="Times New Roman"/>
      <family val="1"/>
    </font>
    <font>
      <b/>
      <sz val="8"/>
      <color indexed="8"/>
      <name val="SansSerif"/>
    </font>
    <font>
      <sz val="8"/>
      <color indexed="8"/>
      <name val="SansSerif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imes New Roman"/>
      <family val="1"/>
    </font>
    <font>
      <b/>
      <sz val="8"/>
      <color indexed="8"/>
      <name val="Times New Roman"/>
      <family val="1"/>
    </font>
    <font>
      <sz val="10"/>
      <name val="Times New Roman"/>
      <family val="1"/>
    </font>
    <font>
      <b/>
      <shadow/>
      <sz val="9"/>
      <color indexed="8"/>
      <name val="Times New Roman"/>
      <family val="1"/>
    </font>
    <font>
      <b/>
      <shadow/>
      <sz val="12"/>
      <color indexed="8"/>
      <name val="Times New Roman"/>
      <family val="1"/>
    </font>
    <font>
      <b/>
      <sz val="8"/>
      <color indexed="9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SansSerif"/>
    </font>
    <font>
      <b/>
      <sz val="10"/>
      <color indexed="8"/>
      <name val="SansSerif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0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center" readingOrder="1"/>
    </xf>
    <xf numFmtId="0" fontId="6" fillId="0" borderId="0" xfId="3" applyFont="1" applyAlignment="1">
      <alignment horizontal="left" readingOrder="1"/>
    </xf>
    <xf numFmtId="0" fontId="8" fillId="0" borderId="0" xfId="4" applyFont="1"/>
    <xf numFmtId="0" fontId="9" fillId="0" borderId="2" xfId="4" applyFont="1" applyBorder="1" applyAlignment="1">
      <alignment vertical="center"/>
    </xf>
    <xf numFmtId="165" fontId="8" fillId="0" borderId="2" xfId="1" applyNumberFormat="1" applyFont="1" applyBorder="1" applyAlignment="1">
      <alignment horizontal="center" vertical="center"/>
    </xf>
    <xf numFmtId="165" fontId="9" fillId="0" borderId="2" xfId="1" applyNumberFormat="1" applyFont="1" applyBorder="1" applyAlignment="1">
      <alignment horizontal="center" vertical="center"/>
    </xf>
    <xf numFmtId="0" fontId="9" fillId="0" borderId="3" xfId="4" applyFont="1" applyBorder="1" applyAlignment="1">
      <alignment vertical="center"/>
    </xf>
    <xf numFmtId="165" fontId="8" fillId="0" borderId="3" xfId="1" applyNumberFormat="1" applyFont="1" applyBorder="1" applyAlignment="1">
      <alignment horizontal="center" vertical="center"/>
    </xf>
    <xf numFmtId="165" fontId="8" fillId="3" borderId="3" xfId="1" applyNumberFormat="1" applyFont="1" applyFill="1" applyBorder="1" applyAlignment="1">
      <alignment horizontal="center" vertical="center"/>
    </xf>
    <xf numFmtId="165" fontId="9" fillId="0" borderId="3" xfId="1" applyNumberFormat="1" applyFont="1" applyBorder="1" applyAlignment="1">
      <alignment horizontal="center" vertical="center"/>
    </xf>
    <xf numFmtId="0" fontId="9" fillId="0" borderId="4" xfId="4" applyFont="1" applyBorder="1" applyAlignment="1">
      <alignment vertical="center"/>
    </xf>
    <xf numFmtId="165" fontId="9" fillId="0" borderId="4" xfId="1" applyNumberFormat="1" applyFont="1" applyBorder="1" applyAlignment="1">
      <alignment horizontal="center" vertical="center"/>
    </xf>
    <xf numFmtId="0" fontId="9" fillId="0" borderId="5" xfId="4" applyFont="1" applyBorder="1"/>
    <xf numFmtId="165" fontId="11" fillId="0" borderId="5" xfId="1" applyNumberFormat="1" applyFont="1" applyBorder="1" applyAlignment="1">
      <alignment horizontal="center"/>
    </xf>
    <xf numFmtId="0" fontId="5" fillId="0" borderId="0" xfId="3" applyFont="1" applyAlignment="1">
      <alignment horizontal="left" readingOrder="1"/>
    </xf>
    <xf numFmtId="0" fontId="4" fillId="0" borderId="6" xfId="2" applyFont="1" applyBorder="1"/>
    <xf numFmtId="165" fontId="8" fillId="0" borderId="2" xfId="2" applyNumberFormat="1" applyFont="1" applyBorder="1"/>
    <xf numFmtId="165" fontId="9" fillId="0" borderId="2" xfId="2" applyNumberFormat="1" applyFont="1" applyBorder="1"/>
    <xf numFmtId="165" fontId="9" fillId="0" borderId="6" xfId="2" applyNumberFormat="1" applyFont="1" applyBorder="1"/>
    <xf numFmtId="0" fontId="4" fillId="0" borderId="7" xfId="2" applyFont="1" applyBorder="1"/>
    <xf numFmtId="165" fontId="8" fillId="0" borderId="3" xfId="2" applyNumberFormat="1" applyFont="1" applyBorder="1"/>
    <xf numFmtId="165" fontId="9" fillId="0" borderId="3" xfId="2" applyNumberFormat="1" applyFont="1" applyBorder="1"/>
    <xf numFmtId="165" fontId="9" fillId="0" borderId="7" xfId="2" applyNumberFormat="1" applyFont="1" applyBorder="1"/>
    <xf numFmtId="165" fontId="4" fillId="0" borderId="0" xfId="2" applyNumberFormat="1" applyFont="1"/>
    <xf numFmtId="0" fontId="3" fillId="0" borderId="6" xfId="2" applyFont="1" applyBorder="1"/>
    <xf numFmtId="165" fontId="4" fillId="0" borderId="3" xfId="2" applyNumberFormat="1" applyFont="1" applyBorder="1"/>
    <xf numFmtId="165" fontId="4" fillId="0" borderId="7" xfId="2" applyNumberFormat="1" applyFont="1" applyBorder="1"/>
    <xf numFmtId="165" fontId="4" fillId="3" borderId="7" xfId="2" applyNumberFormat="1" applyFont="1" applyFill="1" applyBorder="1"/>
    <xf numFmtId="165" fontId="4" fillId="4" borderId="7" xfId="2" applyNumberFormat="1" applyFont="1" applyFill="1" applyBorder="1"/>
    <xf numFmtId="0" fontId="9" fillId="0" borderId="8" xfId="4" applyFont="1" applyBorder="1"/>
    <xf numFmtId="0" fontId="3" fillId="0" borderId="0" xfId="2" applyFont="1"/>
    <xf numFmtId="165" fontId="3" fillId="0" borderId="0" xfId="2" applyNumberFormat="1" applyFont="1"/>
    <xf numFmtId="0" fontId="4" fillId="0" borderId="0" xfId="2" applyFont="1" applyAlignment="1">
      <alignment horizontal="right"/>
    </xf>
    <xf numFmtId="0" fontId="3" fillId="0" borderId="0" xfId="2" applyFont="1" applyAlignment="1">
      <alignment horizontal="right"/>
    </xf>
    <xf numFmtId="10" fontId="3" fillId="0" borderId="0" xfId="5" applyNumberFormat="1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7" fillId="2" borderId="0" xfId="4" applyFont="1" applyFill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 vertical="center"/>
    </xf>
    <xf numFmtId="0" fontId="7" fillId="2" borderId="1" xfId="4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4" fontId="14" fillId="0" borderId="0" xfId="0" applyNumberFormat="1" applyFont="1" applyAlignment="1">
      <alignment horizontal="right" vertical="center" wrapText="1"/>
    </xf>
    <xf numFmtId="4" fontId="13" fillId="0" borderId="0" xfId="0" applyNumberFormat="1" applyFont="1" applyAlignment="1">
      <alignment horizontal="right" vertical="center" wrapText="1"/>
    </xf>
    <xf numFmtId="0" fontId="17" fillId="0" borderId="0" xfId="2" applyFont="1"/>
    <xf numFmtId="0" fontId="17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/>
    <xf numFmtId="0" fontId="20" fillId="0" borderId="0" xfId="3" applyFont="1" applyAlignment="1">
      <alignment horizontal="center" readingOrder="1"/>
    </xf>
    <xf numFmtId="0" fontId="21" fillId="0" borderId="0" xfId="3" applyFont="1" applyAlignment="1">
      <alignment horizontal="left" readingOrder="1"/>
    </xf>
    <xf numFmtId="0" fontId="22" fillId="2" borderId="0" xfId="4" applyFont="1" applyFill="1" applyAlignment="1">
      <alignment horizontal="center" vertical="center"/>
    </xf>
    <xf numFmtId="0" fontId="22" fillId="2" borderId="0" xfId="4" applyFont="1" applyFill="1" applyAlignment="1">
      <alignment horizontal="center" vertical="center" wrapText="1"/>
    </xf>
    <xf numFmtId="0" fontId="23" fillId="2" borderId="0" xfId="4" applyFont="1" applyFill="1" applyAlignment="1">
      <alignment horizontal="center" vertical="center" wrapText="1"/>
    </xf>
    <xf numFmtId="0" fontId="24" fillId="0" borderId="0" xfId="4" applyFont="1"/>
    <xf numFmtId="0" fontId="22" fillId="2" borderId="1" xfId="4" applyFont="1" applyFill="1" applyBorder="1" applyAlignment="1">
      <alignment horizontal="center" vertical="center"/>
    </xf>
    <xf numFmtId="0" fontId="22" fillId="2" borderId="1" xfId="4" applyFont="1" applyFill="1" applyBorder="1" applyAlignment="1">
      <alignment horizontal="center" vertical="center" wrapText="1"/>
    </xf>
    <xf numFmtId="0" fontId="23" fillId="2" borderId="1" xfId="4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165" fontId="24" fillId="0" borderId="3" xfId="1" applyNumberFormat="1" applyFont="1" applyBorder="1" applyAlignment="1">
      <alignment horizontal="center" vertical="center"/>
    </xf>
    <xf numFmtId="4" fontId="25" fillId="0" borderId="0" xfId="0" applyNumberFormat="1" applyFont="1" applyAlignment="1">
      <alignment horizontal="right" vertical="center" wrapText="1"/>
    </xf>
    <xf numFmtId="165" fontId="24" fillId="0" borderId="9" xfId="1" applyNumberFormat="1" applyFont="1" applyBorder="1" applyAlignment="1">
      <alignment horizontal="center" vertical="center"/>
    </xf>
    <xf numFmtId="0" fontId="17" fillId="0" borderId="5" xfId="4" applyFont="1" applyBorder="1" applyAlignment="1">
      <alignment vertical="center"/>
    </xf>
    <xf numFmtId="165" fontId="24" fillId="3" borderId="3" xfId="1" applyNumberFormat="1" applyFont="1" applyFill="1" applyBorder="1" applyAlignment="1">
      <alignment horizontal="center" vertical="center"/>
    </xf>
    <xf numFmtId="0" fontId="12" fillId="0" borderId="5" xfId="4" applyFont="1" applyFill="1" applyBorder="1" applyAlignment="1">
      <alignment vertical="center"/>
    </xf>
    <xf numFmtId="0" fontId="12" fillId="0" borderId="5" xfId="4" applyFont="1" applyBorder="1" applyAlignment="1">
      <alignment vertical="center"/>
    </xf>
    <xf numFmtId="165" fontId="12" fillId="0" borderId="10" xfId="1" applyNumberFormat="1" applyFont="1" applyBorder="1" applyAlignment="1">
      <alignment horizontal="center" vertical="center"/>
    </xf>
    <xf numFmtId="165" fontId="12" fillId="0" borderId="4" xfId="1" applyNumberFormat="1" applyFont="1" applyBorder="1" applyAlignment="1">
      <alignment horizontal="center" vertical="center"/>
    </xf>
    <xf numFmtId="165" fontId="24" fillId="0" borderId="4" xfId="1" applyNumberFormat="1" applyFont="1" applyBorder="1" applyAlignment="1">
      <alignment horizontal="center" vertical="center"/>
    </xf>
    <xf numFmtId="165" fontId="18" fillId="0" borderId="5" xfId="1" applyNumberFormat="1" applyFont="1" applyBorder="1" applyAlignment="1">
      <alignment horizontal="center"/>
    </xf>
    <xf numFmtId="0" fontId="20" fillId="0" borderId="0" xfId="3" applyFont="1" applyAlignment="1">
      <alignment horizontal="left" readingOrder="1"/>
    </xf>
    <xf numFmtId="0" fontId="19" fillId="0" borderId="6" xfId="2" applyFont="1" applyBorder="1"/>
    <xf numFmtId="165" fontId="24" fillId="0" borderId="2" xfId="2" applyNumberFormat="1" applyFont="1" applyBorder="1"/>
    <xf numFmtId="165" fontId="12" fillId="0" borderId="6" xfId="2" applyNumberFormat="1" applyFont="1" applyBorder="1"/>
    <xf numFmtId="0" fontId="19" fillId="0" borderId="7" xfId="2" applyFont="1" applyBorder="1"/>
    <xf numFmtId="165" fontId="24" fillId="0" borderId="3" xfId="2" applyNumberFormat="1" applyFont="1" applyBorder="1"/>
    <xf numFmtId="165" fontId="12" fillId="0" borderId="7" xfId="2" applyNumberFormat="1" applyFont="1" applyBorder="1"/>
    <xf numFmtId="0" fontId="12" fillId="0" borderId="4" xfId="4" applyFont="1" applyBorder="1" applyAlignment="1">
      <alignment vertical="center"/>
    </xf>
    <xf numFmtId="0" fontId="12" fillId="0" borderId="5" xfId="4" applyFont="1" applyBorder="1"/>
    <xf numFmtId="165" fontId="25" fillId="0" borderId="5" xfId="1" applyNumberFormat="1" applyFont="1" applyBorder="1" applyAlignment="1">
      <alignment horizontal="center"/>
    </xf>
    <xf numFmtId="0" fontId="17" fillId="0" borderId="6" xfId="2" applyFont="1" applyBorder="1"/>
    <xf numFmtId="165" fontId="12" fillId="0" borderId="2" xfId="2" applyNumberFormat="1" applyFont="1" applyBorder="1"/>
    <xf numFmtId="165" fontId="19" fillId="0" borderId="3" xfId="2" applyNumberFormat="1" applyFont="1" applyBorder="1"/>
    <xf numFmtId="165" fontId="19" fillId="0" borderId="7" xfId="2" applyNumberFormat="1" applyFont="1" applyBorder="1"/>
    <xf numFmtId="0" fontId="12" fillId="0" borderId="8" xfId="4" applyFont="1" applyBorder="1"/>
    <xf numFmtId="165" fontId="17" fillId="0" borderId="0" xfId="2" applyNumberFormat="1" applyFont="1"/>
    <xf numFmtId="165" fontId="19" fillId="0" borderId="0" xfId="2" applyNumberFormat="1" applyFont="1"/>
    <xf numFmtId="10" fontId="19" fillId="0" borderId="0" xfId="5" applyNumberFormat="1" applyFont="1"/>
    <xf numFmtId="0" fontId="26" fillId="0" borderId="5" xfId="0" applyFont="1" applyBorder="1" applyAlignment="1">
      <alignment vertical="center" wrapText="1"/>
    </xf>
    <xf numFmtId="0" fontId="17" fillId="0" borderId="5" xfId="4" applyFont="1" applyBorder="1"/>
    <xf numFmtId="165" fontId="17" fillId="0" borderId="3" xfId="1" applyNumberFormat="1" applyFont="1" applyBorder="1" applyAlignment="1">
      <alignment horizontal="center" vertical="center"/>
    </xf>
    <xf numFmtId="4" fontId="26" fillId="0" borderId="0" xfId="0" applyNumberFormat="1" applyFont="1" applyAlignment="1">
      <alignment horizontal="right" vertical="center" wrapText="1"/>
    </xf>
    <xf numFmtId="165" fontId="26" fillId="0" borderId="5" xfId="1" applyNumberFormat="1" applyFont="1" applyBorder="1" applyAlignment="1">
      <alignment horizontal="center"/>
    </xf>
    <xf numFmtId="165" fontId="19" fillId="0" borderId="9" xfId="1" applyNumberFormat="1" applyFont="1" applyBorder="1" applyAlignment="1">
      <alignment horizontal="center" vertical="center"/>
    </xf>
    <xf numFmtId="165" fontId="19" fillId="3" borderId="3" xfId="1" applyNumberFormat="1" applyFont="1" applyFill="1" applyBorder="1" applyAlignment="1">
      <alignment horizontal="center" vertical="center"/>
    </xf>
    <xf numFmtId="165" fontId="19" fillId="0" borderId="3" xfId="1" applyNumberFormat="1" applyFont="1" applyBorder="1" applyAlignment="1">
      <alignment horizontal="center" vertical="center"/>
    </xf>
    <xf numFmtId="0" fontId="3" fillId="0" borderId="0" xfId="2" applyFont="1" applyAlignment="1"/>
    <xf numFmtId="0" fontId="27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166" fontId="14" fillId="0" borderId="0" xfId="0" applyNumberFormat="1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</cellXfs>
  <cellStyles count="6">
    <cellStyle name="Millares" xfId="1" builtinId="3"/>
    <cellStyle name="Normal" xfId="0" builtinId="0"/>
    <cellStyle name="Normal 11" xfId="2" xr:uid="{FEA70020-21BE-47B1-87D7-FCB53C464796}"/>
    <cellStyle name="Normal 13 2" xfId="3" xr:uid="{630C0E46-546D-47CE-94EA-D8E2723EFAA8}"/>
    <cellStyle name="Normal 4 3 2" xfId="4" xr:uid="{D549449C-7CD4-4415-8A0F-47297650B84D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alidServer/InvalidShare/Presupuesto%20sueldos%20personal%20200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usto\publico\Johnny\Evaluaci&#243;n-Redes\ALBORADA%202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PROYECTOS\ROMERIA\A&#209;O%202023\Corte%20Julio%202023\Romeria-07%202023.xls" TargetMode="External"/><Relationship Id="rId1" Type="http://schemas.openxmlformats.org/officeDocument/2006/relationships/externalLinkPath" Target="file:///U:\PROYECTOS\ROMERIA\A&#209;O%202023\Corte%20Julio%202023\Romeria-07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2\C\Mis%20Documentos%20PC%201\Presupuestos\Presupuesto%20Malecon%20sector%206\Presupuesto%20PARQUEOS\Pres%20Malecon%20sector%206%20PARQUEOS%20(A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PRESUP~1/Base%20de%20datos/PLASTIGAMA/PG03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6\C\SIXTO\Proyectos\Almacenes%20Tia\PRESUPUESTO%20ALTERNO\Pres.%20ref%20ALMACENES%20TIA%20%20%20TOTAL-(11-ENERO-05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\E\FABRICIO\Mis%20documentos\FRANCICO\Mis%20documentos\PRESUP~1\EDIFIC~1\PG03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supuesto2\presupuesto2\FABRICIO\Mis%20documentos\FRANCICO\Mis%20documentos\PRESUP~1\EDIFIC~1\PG03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jorcito\stalin%20vera\STALIN%20VERA\VERA\Federacion%20Ecuatoriana%20de%20Futbol\Planillas\PLANILLA%20N&#186;5\Tomo%20VII\PRES-CORREGIDOS\PRESUPUESTO%20RED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NETH-IZQUIERD\Documents%20and%20Settings\A.LOPEZ\Mis%20documentos\Respaldo%20Alex\Solca\Planilla\Solca%20049%20Electr%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ERENCIA%20FINANCIERA%20ADMINISTRATIVA/PROYECTOS/COSTA%20RICA/VERSION%206/VERSION%202%20%20-%20%20VTAS%206%20MENSUALES%20PLAZO%2030%20MESES/Flujo%20Sabana%20Real%20V2%206%20VTAS%2030%20MESES%20-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o"/>
      <sheetName val="TABLA"/>
      <sheetName val="Hoja3"/>
    </sheetNames>
    <sheetDataSet>
      <sheetData sheetId="0" refreshError="1"/>
      <sheetData sheetId="1" refreshError="1">
        <row r="2">
          <cell r="B2">
            <v>2</v>
          </cell>
        </row>
        <row r="3">
          <cell r="B3">
            <v>0.1215</v>
          </cell>
        </row>
        <row r="4">
          <cell r="B4">
            <v>2.8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TUBERIA"/>
      <sheetName val="CAUDAL-2000"/>
      <sheetName val="CAUDAL-2010"/>
      <sheetName val="CAUDAL-2020"/>
      <sheetName val="CAUDAL-2030"/>
      <sheetName val="CAP-2000-2025"/>
      <sheetName val="tub paralela"/>
      <sheetName val="volumenes"/>
      <sheetName val="GRAF-2000"/>
      <sheetName val="tub_paralela"/>
      <sheetName val="tub_paralela1"/>
    </sheetNames>
    <sheetDataSet>
      <sheetData sheetId="0" refreshError="1"/>
      <sheetData sheetId="1" refreshError="1">
        <row r="9">
          <cell r="C9" t="str">
            <v>CLO</v>
          </cell>
          <cell r="Q9" t="str">
            <v>CSP</v>
          </cell>
          <cell r="S9" t="str">
            <v>CSL</v>
          </cell>
        </row>
        <row r="10">
          <cell r="B10" t="str">
            <v>POZO</v>
          </cell>
          <cell r="C10" t="str">
            <v>TRAMO</v>
          </cell>
          <cell r="D10" t="str">
            <v>LONGITUD</v>
          </cell>
          <cell r="E10" t="str">
            <v>Progresivas</v>
          </cell>
          <cell r="F10" t="str">
            <v>Cota del tereno</v>
          </cell>
          <cell r="G10" t="str">
            <v>Cota de entrada (I.L)</v>
          </cell>
          <cell r="H10" t="str">
            <v>Cota de salida (I.L)</v>
          </cell>
          <cell r="J10" t="str">
            <v xml:space="preserve">DIAMETRO </v>
          </cell>
          <cell r="K10" t="str">
            <v>Altura del canal</v>
          </cell>
          <cell r="L10" t="str">
            <v>PENDIENTE</v>
          </cell>
          <cell r="M10" t="str">
            <v>Rugosidad</v>
          </cell>
          <cell r="N10" t="str">
            <v>d/D o altura del canal</v>
          </cell>
          <cell r="O10" t="str">
            <v>Area mojada de tuberia</v>
          </cell>
          <cell r="P10" t="str">
            <v>Radio hidraulico de tuberia</v>
          </cell>
          <cell r="Q10" t="str">
            <v>CAPCIDAD d/D =0.9 (1)</v>
          </cell>
          <cell r="R10" t="str">
            <v>Area de tuderia</v>
          </cell>
          <cell r="S10" t="str">
            <v>Capacidad (seccion llena)</v>
          </cell>
        </row>
        <row r="11">
          <cell r="D11" t="str">
            <v>m</v>
          </cell>
          <cell r="E11" t="str">
            <v>m</v>
          </cell>
          <cell r="F11" t="str">
            <v>m.s.n.m</v>
          </cell>
          <cell r="G11" t="str">
            <v>m.s.n.m</v>
          </cell>
          <cell r="H11" t="str">
            <v>m.s.n.m</v>
          </cell>
          <cell r="J11" t="str">
            <v>mm</v>
          </cell>
          <cell r="K11" t="str">
            <v>mm</v>
          </cell>
          <cell r="L11" t="str">
            <v>%</v>
          </cell>
          <cell r="M11">
            <v>1.4999999999999999E-2</v>
          </cell>
          <cell r="N11">
            <v>0.9</v>
          </cell>
          <cell r="O11" t="str">
            <v>m2</v>
          </cell>
          <cell r="P11" t="str">
            <v>m</v>
          </cell>
          <cell r="Q11" t="str">
            <v>l/s</v>
          </cell>
          <cell r="R11" t="str">
            <v>m2</v>
          </cell>
          <cell r="S11" t="str">
            <v>l/s</v>
          </cell>
        </row>
        <row r="12">
          <cell r="B12">
            <v>1</v>
          </cell>
          <cell r="C12">
            <v>2</v>
          </cell>
          <cell r="D12">
            <v>3</v>
          </cell>
          <cell r="E12">
            <v>4</v>
          </cell>
          <cell r="F12">
            <v>5</v>
          </cell>
          <cell r="G12">
            <v>6</v>
          </cell>
          <cell r="H12">
            <v>7</v>
          </cell>
          <cell r="I12">
            <v>8</v>
          </cell>
          <cell r="J12">
            <v>9</v>
          </cell>
          <cell r="K12">
            <v>10</v>
          </cell>
          <cell r="L12">
            <v>11</v>
          </cell>
          <cell r="M12">
            <v>12</v>
          </cell>
          <cell r="N12">
            <v>13</v>
          </cell>
          <cell r="O12">
            <v>14</v>
          </cell>
          <cell r="P12">
            <v>15</v>
          </cell>
          <cell r="Q12">
            <v>16</v>
          </cell>
          <cell r="R12">
            <v>17</v>
          </cell>
          <cell r="S12">
            <v>18</v>
          </cell>
        </row>
        <row r="13">
          <cell r="B13" t="str">
            <v>P14200</v>
          </cell>
          <cell r="C13" t="str">
            <v>14200-14200A</v>
          </cell>
          <cell r="D13">
            <v>68</v>
          </cell>
          <cell r="E13">
            <v>68</v>
          </cell>
          <cell r="F13">
            <v>4.0199999999999996</v>
          </cell>
          <cell r="G13">
            <v>1.78</v>
          </cell>
          <cell r="H13">
            <v>1.55</v>
          </cell>
          <cell r="J13">
            <v>305</v>
          </cell>
          <cell r="L13">
            <v>2.1000000000000001E-2</v>
          </cell>
          <cell r="M13">
            <v>1.4999999999999999E-2</v>
          </cell>
          <cell r="N13">
            <v>0.9</v>
          </cell>
          <cell r="O13">
            <v>6.9303624999999994E-2</v>
          </cell>
          <cell r="P13">
            <v>9.0889999999999999E-2</v>
          </cell>
          <cell r="Q13">
            <v>135.34796862641753</v>
          </cell>
          <cell r="R13">
            <v>7.3024624999999996E-2</v>
          </cell>
          <cell r="S13">
            <v>126.85695688685503</v>
          </cell>
        </row>
        <row r="14">
          <cell r="B14" t="str">
            <v>P14200A</v>
          </cell>
          <cell r="C14" t="str">
            <v>14200A-14200B</v>
          </cell>
          <cell r="D14">
            <v>59</v>
          </cell>
          <cell r="E14">
            <v>127</v>
          </cell>
          <cell r="F14">
            <v>4.03</v>
          </cell>
          <cell r="G14">
            <v>1.55</v>
          </cell>
          <cell r="H14">
            <v>1.4</v>
          </cell>
          <cell r="I14" t="str">
            <v>OK</v>
          </cell>
          <cell r="J14">
            <v>305</v>
          </cell>
          <cell r="L14">
            <v>2.1000000000000001E-2</v>
          </cell>
          <cell r="M14">
            <v>1.4999999999999999E-2</v>
          </cell>
          <cell r="N14">
            <v>0.9</v>
          </cell>
          <cell r="O14">
            <v>6.9303624999999994E-2</v>
          </cell>
          <cell r="P14">
            <v>9.0889999999999999E-2</v>
          </cell>
          <cell r="Q14">
            <v>135.34796862641753</v>
          </cell>
          <cell r="R14">
            <v>7.3024624999999996E-2</v>
          </cell>
          <cell r="S14">
            <v>126.85695688685503</v>
          </cell>
        </row>
        <row r="15">
          <cell r="B15" t="str">
            <v>P14200B</v>
          </cell>
          <cell r="C15" t="str">
            <v>14200B-14200C</v>
          </cell>
          <cell r="D15">
            <v>31</v>
          </cell>
          <cell r="E15">
            <v>158</v>
          </cell>
          <cell r="F15">
            <v>4.37</v>
          </cell>
          <cell r="G15">
            <v>1.4</v>
          </cell>
          <cell r="H15">
            <v>1.32</v>
          </cell>
          <cell r="I15" t="str">
            <v>OK</v>
          </cell>
          <cell r="J15">
            <v>305</v>
          </cell>
          <cell r="L15">
            <v>2.1000000000000001E-2</v>
          </cell>
          <cell r="M15">
            <v>1.4999999999999999E-2</v>
          </cell>
          <cell r="N15">
            <v>0.9</v>
          </cell>
          <cell r="O15">
            <v>6.9303624999999994E-2</v>
          </cell>
          <cell r="P15">
            <v>9.0889999999999999E-2</v>
          </cell>
          <cell r="Q15">
            <v>135.34796862641753</v>
          </cell>
          <cell r="R15">
            <v>7.3024624999999996E-2</v>
          </cell>
          <cell r="S15">
            <v>126.85695688685503</v>
          </cell>
        </row>
        <row r="16">
          <cell r="B16" t="str">
            <v>P14200C</v>
          </cell>
          <cell r="C16" t="str">
            <v>14200C-14200D</v>
          </cell>
          <cell r="D16">
            <v>57</v>
          </cell>
          <cell r="E16">
            <v>215</v>
          </cell>
          <cell r="F16">
            <v>3.98</v>
          </cell>
          <cell r="G16">
            <v>1.32</v>
          </cell>
          <cell r="H16">
            <v>1.21</v>
          </cell>
          <cell r="I16" t="str">
            <v>OK</v>
          </cell>
          <cell r="J16">
            <v>305</v>
          </cell>
          <cell r="L16">
            <v>2.1000000000000001E-2</v>
          </cell>
          <cell r="M16">
            <v>1.4999999999999999E-2</v>
          </cell>
          <cell r="N16">
            <v>0.9</v>
          </cell>
          <cell r="O16">
            <v>6.9303624999999994E-2</v>
          </cell>
          <cell r="P16">
            <v>9.0889999999999999E-2</v>
          </cell>
          <cell r="Q16">
            <v>135.34796862641753</v>
          </cell>
          <cell r="R16">
            <v>7.3024624999999996E-2</v>
          </cell>
          <cell r="S16">
            <v>126.85695688685503</v>
          </cell>
        </row>
        <row r="17">
          <cell r="B17" t="str">
            <v>P14200D</v>
          </cell>
          <cell r="C17" t="str">
            <v>14200D-14200E</v>
          </cell>
          <cell r="D17">
            <v>28</v>
          </cell>
          <cell r="E17">
            <v>243</v>
          </cell>
          <cell r="G17">
            <v>1.21</v>
          </cell>
          <cell r="H17">
            <v>1.1299999999999999</v>
          </cell>
          <cell r="I17" t="str">
            <v>OK</v>
          </cell>
          <cell r="J17">
            <v>305</v>
          </cell>
          <cell r="L17">
            <v>2.1000000000000001E-2</v>
          </cell>
          <cell r="M17">
            <v>1.4999999999999999E-2</v>
          </cell>
          <cell r="N17">
            <v>0.9</v>
          </cell>
          <cell r="O17">
            <v>6.9303624999999994E-2</v>
          </cell>
          <cell r="P17">
            <v>9.0889999999999999E-2</v>
          </cell>
          <cell r="Q17">
            <v>135.34796862641753</v>
          </cell>
          <cell r="R17">
            <v>7.3024624999999996E-2</v>
          </cell>
          <cell r="S17">
            <v>126.85695688685503</v>
          </cell>
        </row>
        <row r="18">
          <cell r="B18" t="str">
            <v>P14200E</v>
          </cell>
          <cell r="C18" t="str">
            <v>14200D-14201</v>
          </cell>
          <cell r="D18">
            <v>55</v>
          </cell>
          <cell r="E18">
            <v>298</v>
          </cell>
          <cell r="G18">
            <v>1.1299999999999999</v>
          </cell>
          <cell r="H18">
            <v>1.02</v>
          </cell>
          <cell r="I18" t="str">
            <v>OK</v>
          </cell>
          <cell r="J18">
            <v>305</v>
          </cell>
          <cell r="L18">
            <v>2.1000000000000001E-2</v>
          </cell>
          <cell r="M18">
            <v>1.4999999999999999E-2</v>
          </cell>
          <cell r="N18">
            <v>0.9</v>
          </cell>
          <cell r="O18">
            <v>6.9303624999999994E-2</v>
          </cell>
          <cell r="P18">
            <v>9.0889999999999999E-2</v>
          </cell>
          <cell r="Q18">
            <v>135.34796862641753</v>
          </cell>
          <cell r="R18">
            <v>7.3024624999999996E-2</v>
          </cell>
          <cell r="S18">
            <v>126.85695688685503</v>
          </cell>
        </row>
        <row r="19">
          <cell r="B19" t="str">
            <v>P14201</v>
          </cell>
          <cell r="C19" t="str">
            <v>14201-14202</v>
          </cell>
          <cell r="D19">
            <v>68</v>
          </cell>
          <cell r="E19">
            <v>366</v>
          </cell>
          <cell r="G19">
            <v>1.02</v>
          </cell>
          <cell r="H19">
            <v>0.8</v>
          </cell>
          <cell r="I19" t="str">
            <v>OK</v>
          </cell>
          <cell r="J19">
            <v>305</v>
          </cell>
          <cell r="L19">
            <v>2.1000000000000001E-2</v>
          </cell>
          <cell r="M19">
            <v>1.4999999999999999E-2</v>
          </cell>
          <cell r="N19">
            <v>0.9</v>
          </cell>
          <cell r="O19">
            <v>6.9303624999999994E-2</v>
          </cell>
          <cell r="P19">
            <v>9.0889999999999999E-2</v>
          </cell>
          <cell r="Q19">
            <v>135.34796862641753</v>
          </cell>
          <cell r="R19">
            <v>7.3024624999999996E-2</v>
          </cell>
          <cell r="S19">
            <v>126.85695688685503</v>
          </cell>
        </row>
        <row r="20">
          <cell r="B20" t="str">
            <v>P14202</v>
          </cell>
          <cell r="C20" t="str">
            <v>14202-14202A</v>
          </cell>
          <cell r="D20">
            <v>70</v>
          </cell>
          <cell r="E20">
            <v>436</v>
          </cell>
          <cell r="F20">
            <v>4.17</v>
          </cell>
          <cell r="G20">
            <v>0.8</v>
          </cell>
          <cell r="H20">
            <v>0.63</v>
          </cell>
          <cell r="I20" t="str">
            <v>OK</v>
          </cell>
          <cell r="J20">
            <v>305</v>
          </cell>
          <cell r="L20">
            <v>2.4285714285714292E-3</v>
          </cell>
          <cell r="M20">
            <v>1.0999999999999999E-2</v>
          </cell>
          <cell r="N20">
            <v>0.9</v>
          </cell>
          <cell r="O20">
            <v>6.9303624999999994E-2</v>
          </cell>
          <cell r="P20">
            <v>9.0889999999999999E-2</v>
          </cell>
          <cell r="Q20">
            <v>62.764794213910641</v>
          </cell>
          <cell r="R20">
            <v>7.3024624999999996E-2</v>
          </cell>
          <cell r="S20">
            <v>58.827264822741647</v>
          </cell>
        </row>
        <row r="21">
          <cell r="B21" t="str">
            <v>P14202A</v>
          </cell>
          <cell r="C21" t="str">
            <v>14200A-14203</v>
          </cell>
          <cell r="D21">
            <v>74</v>
          </cell>
          <cell r="E21">
            <v>510</v>
          </cell>
          <cell r="G21">
            <v>0.63</v>
          </cell>
          <cell r="H21">
            <v>0.45</v>
          </cell>
          <cell r="I21" t="str">
            <v>OK</v>
          </cell>
          <cell r="J21">
            <v>305</v>
          </cell>
          <cell r="L21">
            <v>2.4324324324324323E-3</v>
          </cell>
          <cell r="M21">
            <v>1.0999999999999999E-2</v>
          </cell>
          <cell r="N21">
            <v>0.9</v>
          </cell>
          <cell r="O21">
            <v>6.9303624999999994E-2</v>
          </cell>
          <cell r="P21">
            <v>9.0889999999999999E-2</v>
          </cell>
          <cell r="Q21">
            <v>62.814666922784006</v>
          </cell>
          <cell r="R21">
            <v>7.3024624999999996E-2</v>
          </cell>
          <cell r="S21">
            <v>58.874008783095</v>
          </cell>
        </row>
        <row r="22">
          <cell r="B22" t="str">
            <v>P14203</v>
          </cell>
          <cell r="C22" t="str">
            <v>14203-14204</v>
          </cell>
          <cell r="D22">
            <v>118</v>
          </cell>
          <cell r="E22">
            <v>628</v>
          </cell>
          <cell r="G22">
            <v>0.45</v>
          </cell>
          <cell r="H22">
            <v>0.12</v>
          </cell>
          <cell r="I22" t="str">
            <v>OK</v>
          </cell>
          <cell r="J22">
            <v>305</v>
          </cell>
          <cell r="L22">
            <v>2.7966101694915256E-3</v>
          </cell>
          <cell r="M22">
            <v>1.0999999999999999E-2</v>
          </cell>
          <cell r="N22">
            <v>0.9</v>
          </cell>
          <cell r="O22">
            <v>6.9303624999999994E-2</v>
          </cell>
          <cell r="P22">
            <v>9.0889999999999999E-2</v>
          </cell>
          <cell r="Q22">
            <v>67.35295196330145</v>
          </cell>
          <cell r="R22">
            <v>7.3024624999999996E-2</v>
          </cell>
          <cell r="S22">
            <v>63.127585955828501</v>
          </cell>
        </row>
        <row r="24">
          <cell r="B24" t="str">
            <v>PA</v>
          </cell>
          <cell r="C24" t="str">
            <v>A-B</v>
          </cell>
          <cell r="D24">
            <v>84</v>
          </cell>
          <cell r="E24">
            <v>84</v>
          </cell>
          <cell r="G24">
            <v>1.4790000000000001</v>
          </cell>
          <cell r="H24">
            <v>1.2589999999999999</v>
          </cell>
          <cell r="J24">
            <v>355</v>
          </cell>
          <cell r="L24">
            <v>2.6190476190476215E-3</v>
          </cell>
          <cell r="M24">
            <v>1.4999999999999999E-2</v>
          </cell>
          <cell r="N24">
            <v>0.9</v>
          </cell>
          <cell r="O24">
            <v>9.3888625000000003E-2</v>
          </cell>
          <cell r="P24">
            <v>0.10579</v>
          </cell>
          <cell r="Q24">
            <v>71.651149460054427</v>
          </cell>
          <cell r="R24">
            <v>9.8929625000000007E-2</v>
          </cell>
          <cell r="S24">
            <v>67.156137400451769</v>
          </cell>
        </row>
        <row r="25">
          <cell r="B25" t="str">
            <v>PB</v>
          </cell>
          <cell r="C25" t="str">
            <v>B-C</v>
          </cell>
          <cell r="D25">
            <v>53</v>
          </cell>
          <cell r="E25">
            <v>137</v>
          </cell>
          <cell r="G25">
            <v>1.262</v>
          </cell>
          <cell r="H25">
            <v>1.145</v>
          </cell>
          <cell r="I25" t="str">
            <v>ERROR</v>
          </cell>
          <cell r="J25">
            <v>355</v>
          </cell>
          <cell r="L25">
            <v>2.2075471698113206E-3</v>
          </cell>
          <cell r="M25">
            <v>1.4999999999999999E-2</v>
          </cell>
          <cell r="N25">
            <v>0.9</v>
          </cell>
          <cell r="O25">
            <v>9.3888625000000003E-2</v>
          </cell>
          <cell r="P25">
            <v>0.10579</v>
          </cell>
          <cell r="Q25">
            <v>65.781907184638072</v>
          </cell>
          <cell r="R25">
            <v>9.8929625000000007E-2</v>
          </cell>
          <cell r="S25">
            <v>61.655100171395972</v>
          </cell>
        </row>
        <row r="26">
          <cell r="B26" t="str">
            <v>PC</v>
          </cell>
          <cell r="C26" t="str">
            <v>C-14204</v>
          </cell>
          <cell r="D26">
            <v>108</v>
          </cell>
          <cell r="E26">
            <v>245</v>
          </cell>
          <cell r="G26">
            <v>1.145</v>
          </cell>
          <cell r="H26">
            <v>0.12</v>
          </cell>
          <cell r="I26" t="str">
            <v>OK</v>
          </cell>
          <cell r="J26">
            <v>355</v>
          </cell>
          <cell r="L26">
            <v>9.4907407407407406E-3</v>
          </cell>
          <cell r="M26">
            <v>1.4999999999999999E-2</v>
          </cell>
          <cell r="N26">
            <v>0.9</v>
          </cell>
          <cell r="O26">
            <v>9.3888625000000003E-2</v>
          </cell>
          <cell r="P26">
            <v>0.10579</v>
          </cell>
          <cell r="Q26">
            <v>136.39596397199978</v>
          </cell>
          <cell r="R26">
            <v>9.8929625000000007E-2</v>
          </cell>
          <cell r="S26">
            <v>127.83920657793907</v>
          </cell>
        </row>
        <row r="27">
          <cell r="B27" t="str">
            <v>P14204</v>
          </cell>
          <cell r="C27" t="str">
            <v>14204-14204A</v>
          </cell>
          <cell r="D27">
            <v>72</v>
          </cell>
          <cell r="E27">
            <v>317</v>
          </cell>
          <cell r="G27">
            <v>0.12</v>
          </cell>
          <cell r="H27">
            <v>-2.6700000000000002E-2</v>
          </cell>
          <cell r="I27" t="str">
            <v>OK</v>
          </cell>
          <cell r="J27">
            <v>355</v>
          </cell>
          <cell r="L27">
            <v>2.0374999999999998E-3</v>
          </cell>
          <cell r="M27">
            <v>1.0999999999999999E-2</v>
          </cell>
          <cell r="N27">
            <v>0.9</v>
          </cell>
          <cell r="O27">
            <v>9.3888625000000003E-2</v>
          </cell>
          <cell r="P27">
            <v>0.10579</v>
          </cell>
          <cell r="Q27">
            <v>86.178483442000527</v>
          </cell>
          <cell r="R27">
            <v>9.8929625000000007E-2</v>
          </cell>
          <cell r="S27">
            <v>80.772103708120326</v>
          </cell>
        </row>
        <row r="29">
          <cell r="B29" t="str">
            <v>P14204A</v>
          </cell>
          <cell r="C29" t="str">
            <v>14204A-14205</v>
          </cell>
          <cell r="D29">
            <v>77</v>
          </cell>
          <cell r="E29">
            <v>394</v>
          </cell>
          <cell r="G29">
            <v>-2.69E-2</v>
          </cell>
          <cell r="H29">
            <v>-0.16</v>
          </cell>
          <cell r="I29" t="str">
            <v>OK</v>
          </cell>
          <cell r="J29">
            <v>406</v>
          </cell>
          <cell r="L29">
            <v>1.7285714285714285E-3</v>
          </cell>
          <cell r="M29">
            <v>1.0999999999999999E-2</v>
          </cell>
          <cell r="N29">
            <v>0.9</v>
          </cell>
          <cell r="O29">
            <v>0.12280282000000001</v>
          </cell>
          <cell r="P29">
            <v>0.120988</v>
          </cell>
          <cell r="Q29">
            <v>113.54138433782722</v>
          </cell>
          <cell r="R29">
            <v>0.12939626000000001</v>
          </cell>
          <cell r="S29">
            <v>106.41840172403056</v>
          </cell>
        </row>
        <row r="30">
          <cell r="B30" t="str">
            <v>P14205</v>
          </cell>
          <cell r="C30" t="str">
            <v>14205-ALB2</v>
          </cell>
          <cell r="D30">
            <v>13</v>
          </cell>
          <cell r="E30">
            <v>407</v>
          </cell>
          <cell r="G30">
            <v>-0.16</v>
          </cell>
          <cell r="H30">
            <v>-0.18</v>
          </cell>
          <cell r="I30" t="str">
            <v>OK</v>
          </cell>
          <cell r="J30">
            <v>406</v>
          </cell>
          <cell r="L30">
            <v>1.5384615384615376E-3</v>
          </cell>
          <cell r="M30">
            <v>1.0999999999999999E-2</v>
          </cell>
          <cell r="N30">
            <v>0.9</v>
          </cell>
          <cell r="O30">
            <v>0.12280282000000001</v>
          </cell>
          <cell r="P30">
            <v>0.120988</v>
          </cell>
          <cell r="Q30">
            <v>107.11587543130712</v>
          </cell>
          <cell r="R30">
            <v>0.12939626000000001</v>
          </cell>
          <cell r="S30">
            <v>100.39599507395079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"/>
      <sheetName val="RESUMEN- ALQUILER"/>
      <sheetName val="INGRESOS"/>
      <sheetName val="FLUJO MENSUAL"/>
      <sheetName val="FACTURACION"/>
      <sheetName val="FLUJO ANUAL"/>
      <sheetName val="RESUMEN - OFICINAS"/>
      <sheetName val="OBRA CONSTRUCCION (4)"/>
      <sheetName val="OBRA CONSTRUCCION (2)"/>
      <sheetName val="OBRA ROM "/>
      <sheetName val="INTR"/>
      <sheetName val="Publicidad &amp; Eventos"/>
      <sheetName val="Expensas"/>
      <sheetName val="Gtos Financieros"/>
      <sheetName val="Servicios Prestados"/>
      <sheetName val="Limpieza"/>
      <sheetName val="Segurida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8">
          <cell r="G48">
            <v>1697628.0438055969</v>
          </cell>
          <cell r="H48">
            <v>319266.50542447326</v>
          </cell>
          <cell r="I48">
            <v>39338.864553809151</v>
          </cell>
          <cell r="J48">
            <v>1369667.8942</v>
          </cell>
          <cell r="K48">
            <v>822289.54900430655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66">
          <cell r="E66">
            <v>75508.34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U2"/>
      <sheetName val="Detalle"/>
      <sheetName val="Materiales"/>
      <sheetName val="Mano"/>
      <sheetName val="Equipos"/>
      <sheetName val="Transporte"/>
      <sheetName val="Presupuesto"/>
      <sheetName val="Presupuesto Desglosado"/>
      <sheetName val="Cronog valorado"/>
      <sheetName val="Salarios"/>
      <sheetName val="Pres. mano de obra"/>
      <sheetName val="Presup. de materiales"/>
      <sheetName val="Presupuesto_Desglosado"/>
      <sheetName val="Cronog_valorado"/>
      <sheetName val="Pres__mano_de_obra"/>
      <sheetName val="Presup__de_materiales"/>
      <sheetName val="Presupuesto_Desglosado1"/>
      <sheetName val="planilla"/>
    </sheetNames>
    <sheetDataSet>
      <sheetData sheetId="0"/>
      <sheetData sheetId="1" refreshError="1">
        <row r="1">
          <cell r="B1" t="str">
            <v>Item</v>
          </cell>
        </row>
      </sheetData>
      <sheetData sheetId="2" refreshError="1">
        <row r="2">
          <cell r="B2" t="str">
            <v>Código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PVP USD"/>
      <sheetName val="Hoja1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eriales"/>
      <sheetName val="Mano de Obra 1"/>
      <sheetName val="Equipo"/>
      <sheetName val="detalles"/>
      <sheetName val="APU1"/>
      <sheetName val="Presupuesto"/>
      <sheetName val="Presupuesto (2)"/>
      <sheetName val="Mano_de_Obra_1"/>
      <sheetName val="Presupuesto_(2)"/>
      <sheetName val="MAT"/>
      <sheetName val="Mano_de_Obra_11"/>
      <sheetName val="Presupuesto_(2)1"/>
      <sheetName val="APU (EQUIPAMIENTO-AREAS VERDE)"/>
    </sheetNames>
    <sheetDataSet>
      <sheetData sheetId="0" refreshError="1">
        <row r="3">
          <cell r="B3" t="str">
            <v>MATERIAL DE AA.PP</v>
          </cell>
        </row>
        <row r="4">
          <cell r="A4">
            <v>200</v>
          </cell>
          <cell r="B4" t="str">
            <v>TUBERIA DE PVC PRESIÓN U/Z  D= 90mm    0.8MPa</v>
          </cell>
          <cell r="C4" t="str">
            <v>MTS</v>
          </cell>
          <cell r="D4">
            <v>32</v>
          </cell>
          <cell r="E4">
            <v>0</v>
          </cell>
          <cell r="F4">
            <v>4.83</v>
          </cell>
        </row>
        <row r="5">
          <cell r="A5">
            <v>300</v>
          </cell>
          <cell r="B5" t="str">
            <v>TUBERIA DE PVC PRESIÓN U/Z  D= 75mm    0.8MPa</v>
          </cell>
          <cell r="C5" t="str">
            <v>MTS</v>
          </cell>
          <cell r="D5">
            <v>8</v>
          </cell>
          <cell r="E5">
            <v>0</v>
          </cell>
          <cell r="F5">
            <v>3.27</v>
          </cell>
        </row>
        <row r="6">
          <cell r="A6">
            <v>400</v>
          </cell>
          <cell r="B6" t="str">
            <v>TUBERIA DE PVC PRESIÓN U/Z  D= 63mm    0.8MPa</v>
          </cell>
          <cell r="C6" t="str">
            <v>MTS</v>
          </cell>
          <cell r="D6">
            <v>178</v>
          </cell>
          <cell r="E6">
            <v>0</v>
          </cell>
          <cell r="F6">
            <v>2.61</v>
          </cell>
        </row>
        <row r="7">
          <cell r="A7">
            <v>500</v>
          </cell>
          <cell r="B7" t="str">
            <v>TUBERIA DE PVC PRESIÓN ROSC. D= 2"</v>
          </cell>
          <cell r="C7" t="str">
            <v>MTS</v>
          </cell>
          <cell r="D7">
            <v>42</v>
          </cell>
          <cell r="E7">
            <v>0</v>
          </cell>
          <cell r="F7">
            <v>5.07</v>
          </cell>
        </row>
        <row r="8">
          <cell r="A8">
            <v>600</v>
          </cell>
          <cell r="B8" t="str">
            <v>TUBERIA DE PVC PRESIÓN ROSC. D= 1 1/2"</v>
          </cell>
          <cell r="C8" t="str">
            <v>MTS</v>
          </cell>
          <cell r="D8">
            <v>212</v>
          </cell>
          <cell r="E8">
            <v>0</v>
          </cell>
          <cell r="F8">
            <v>4.03</v>
          </cell>
        </row>
        <row r="9">
          <cell r="A9">
            <v>800</v>
          </cell>
          <cell r="B9" t="str">
            <v>TUBERIA DE PVC PRESIÓN ROSC. D= 1"</v>
          </cell>
          <cell r="C9" t="str">
            <v>MTS</v>
          </cell>
          <cell r="D9">
            <v>240</v>
          </cell>
          <cell r="E9">
            <v>0</v>
          </cell>
          <cell r="F9">
            <v>2.57</v>
          </cell>
        </row>
        <row r="10">
          <cell r="A10">
            <v>900</v>
          </cell>
          <cell r="B10" t="str">
            <v>TUBERIA DE PVC PRESIÓN ROSC. D= 3/4"</v>
          </cell>
          <cell r="C10" t="str">
            <v>MTS</v>
          </cell>
          <cell r="D10">
            <v>160</v>
          </cell>
          <cell r="E10">
            <v>0</v>
          </cell>
          <cell r="F10">
            <v>1.1499999999999999</v>
          </cell>
        </row>
        <row r="11">
          <cell r="A11">
            <v>1000</v>
          </cell>
          <cell r="B11" t="str">
            <v>TUBERIA DE PVC PRESIÓN ROSC. D= 1/2"</v>
          </cell>
          <cell r="C11" t="str">
            <v>MTS</v>
          </cell>
          <cell r="D11">
            <v>42</v>
          </cell>
          <cell r="E11">
            <v>0</v>
          </cell>
          <cell r="F11">
            <v>0.84</v>
          </cell>
        </row>
        <row r="12">
          <cell r="D12">
            <v>914</v>
          </cell>
        </row>
        <row r="14">
          <cell r="B14" t="str">
            <v>ACCESORIOS  TUBERÍA U/Z</v>
          </cell>
        </row>
        <row r="15">
          <cell r="A15">
            <v>102</v>
          </cell>
          <cell r="B15" t="str">
            <v>CODO PVC  EC    D=90mm x 90O</v>
          </cell>
          <cell r="C15" t="str">
            <v>U</v>
          </cell>
          <cell r="D15">
            <v>2</v>
          </cell>
          <cell r="E15">
            <v>0</v>
          </cell>
          <cell r="F15">
            <v>6.9</v>
          </cell>
        </row>
        <row r="16">
          <cell r="A16">
            <v>103</v>
          </cell>
          <cell r="B16" t="str">
            <v>CODO PVC  EC    D=75mm x 90O</v>
          </cell>
          <cell r="C16" t="str">
            <v>U</v>
          </cell>
          <cell r="D16">
            <v>2</v>
          </cell>
          <cell r="E16">
            <v>0</v>
          </cell>
          <cell r="F16">
            <v>5.19</v>
          </cell>
        </row>
        <row r="17">
          <cell r="A17">
            <v>104</v>
          </cell>
          <cell r="B17" t="str">
            <v>CODO PVC  EC    D=63mm x 90O</v>
          </cell>
          <cell r="C17" t="str">
            <v>U</v>
          </cell>
          <cell r="D17">
            <v>3</v>
          </cell>
          <cell r="E17">
            <v>0</v>
          </cell>
          <cell r="F17">
            <v>1.67</v>
          </cell>
        </row>
        <row r="18">
          <cell r="A18">
            <v>105</v>
          </cell>
          <cell r="B18" t="str">
            <v>REDUCTOR 1  BUJE  EC  90mm A 75mm</v>
          </cell>
          <cell r="C18" t="str">
            <v>U</v>
          </cell>
          <cell r="D18">
            <v>2</v>
          </cell>
          <cell r="E18">
            <v>0</v>
          </cell>
          <cell r="F18">
            <v>5.0599999999999996</v>
          </cell>
        </row>
        <row r="19">
          <cell r="A19">
            <v>106</v>
          </cell>
          <cell r="B19" t="str">
            <v>REDUCTOR 1  BUJE  EC  90mm A 63mm</v>
          </cell>
          <cell r="C19" t="str">
            <v>U</v>
          </cell>
          <cell r="D19">
            <v>4</v>
          </cell>
          <cell r="E19">
            <v>0</v>
          </cell>
          <cell r="F19">
            <v>5.0599999999999996</v>
          </cell>
        </row>
        <row r="20">
          <cell r="A20">
            <v>107</v>
          </cell>
          <cell r="B20" t="str">
            <v>REDUCTOR 1  BUJE EC  75mm A 63mm</v>
          </cell>
          <cell r="C20" t="str">
            <v>U</v>
          </cell>
          <cell r="D20">
            <v>0</v>
          </cell>
          <cell r="E20">
            <v>0</v>
          </cell>
          <cell r="F20">
            <v>1.86</v>
          </cell>
        </row>
        <row r="21">
          <cell r="A21">
            <v>108</v>
          </cell>
          <cell r="B21" t="str">
            <v>ADAPTADOR   1   H   CR   EC   63mm x 2"</v>
          </cell>
          <cell r="C21" t="str">
            <v>U</v>
          </cell>
          <cell r="D21">
            <v>3</v>
          </cell>
          <cell r="E21">
            <v>0</v>
          </cell>
          <cell r="F21">
            <v>2.34</v>
          </cell>
        </row>
        <row r="22">
          <cell r="A22">
            <v>109</v>
          </cell>
          <cell r="B22" t="str">
            <v>CODO PVC  EC    D=90mm x 45O</v>
          </cell>
          <cell r="C22" t="str">
            <v>U</v>
          </cell>
          <cell r="D22">
            <v>2</v>
          </cell>
          <cell r="E22">
            <v>0</v>
          </cell>
          <cell r="F22">
            <v>6.86</v>
          </cell>
        </row>
        <row r="23">
          <cell r="A23">
            <v>110</v>
          </cell>
          <cell r="B23" t="str">
            <v>CODO PVC  EC    D=75mm x 45O</v>
          </cell>
          <cell r="C23" t="str">
            <v>U</v>
          </cell>
          <cell r="D23">
            <v>2</v>
          </cell>
          <cell r="E23">
            <v>0</v>
          </cell>
          <cell r="F23">
            <v>2.66</v>
          </cell>
        </row>
        <row r="24">
          <cell r="A24">
            <v>111</v>
          </cell>
          <cell r="B24" t="str">
            <v>CODO PVC  EC    D=63mm x 45O</v>
          </cell>
          <cell r="C24" t="str">
            <v>U</v>
          </cell>
          <cell r="D24">
            <v>4</v>
          </cell>
          <cell r="E24">
            <v>0</v>
          </cell>
          <cell r="F24">
            <v>2.12</v>
          </cell>
        </row>
        <row r="25">
          <cell r="A25">
            <v>112</v>
          </cell>
          <cell r="B25" t="str">
            <v>ADAPTADOR   M   CR   EC   110mm x 4"</v>
          </cell>
          <cell r="C25" t="str">
            <v>U</v>
          </cell>
          <cell r="D25">
            <v>0</v>
          </cell>
          <cell r="E25">
            <v>0</v>
          </cell>
          <cell r="F25">
            <v>6.61</v>
          </cell>
        </row>
        <row r="26">
          <cell r="A26">
            <v>113</v>
          </cell>
          <cell r="B26" t="str">
            <v>ADAPTADOR   M   CR   EC   75mm x 3"</v>
          </cell>
          <cell r="C26" t="str">
            <v>U</v>
          </cell>
          <cell r="D26">
            <v>8</v>
          </cell>
          <cell r="E26">
            <v>0</v>
          </cell>
          <cell r="F26">
            <v>6.15</v>
          </cell>
        </row>
        <row r="27">
          <cell r="A27">
            <v>114</v>
          </cell>
          <cell r="B27" t="str">
            <v>ADAPTADOR   M   CR   EC   75mm x 2"</v>
          </cell>
          <cell r="C27" t="str">
            <v>U</v>
          </cell>
          <cell r="D27">
            <v>2</v>
          </cell>
          <cell r="E27">
            <v>0</v>
          </cell>
          <cell r="F27">
            <v>3.82</v>
          </cell>
        </row>
        <row r="28">
          <cell r="A28">
            <v>115</v>
          </cell>
          <cell r="B28" t="str">
            <v>ADAPTADOR   M   CR   EC   63mm x 2"</v>
          </cell>
          <cell r="C28" t="str">
            <v>U</v>
          </cell>
          <cell r="D28">
            <v>2</v>
          </cell>
          <cell r="E28">
            <v>0</v>
          </cell>
          <cell r="F28">
            <v>2.4700000000000002</v>
          </cell>
        </row>
        <row r="29">
          <cell r="A29">
            <v>116</v>
          </cell>
          <cell r="B29" t="str">
            <v>ADAPTADOR   ASTM-ISO  1  EC   3" x 90mm</v>
          </cell>
          <cell r="C29" t="str">
            <v>U</v>
          </cell>
          <cell r="D29">
            <v>2</v>
          </cell>
          <cell r="E29">
            <v>0</v>
          </cell>
          <cell r="F29">
            <v>2.1800000000000002</v>
          </cell>
        </row>
        <row r="30">
          <cell r="A30">
            <v>117</v>
          </cell>
          <cell r="B30" t="str">
            <v>ADAPTADOR   ASTM-ISO  1  EC   2" x 63mm</v>
          </cell>
          <cell r="C30" t="str">
            <v>U</v>
          </cell>
          <cell r="D30">
            <v>2</v>
          </cell>
          <cell r="E30">
            <v>0</v>
          </cell>
          <cell r="F30">
            <v>1.96</v>
          </cell>
        </row>
        <row r="31">
          <cell r="A31">
            <v>118</v>
          </cell>
          <cell r="B31" t="str">
            <v>TEE   1     EC  90mm</v>
          </cell>
          <cell r="C31" t="str">
            <v>U</v>
          </cell>
          <cell r="D31">
            <v>1</v>
          </cell>
          <cell r="E31">
            <v>0</v>
          </cell>
          <cell r="F31">
            <v>9.27</v>
          </cell>
        </row>
        <row r="32">
          <cell r="A32">
            <v>119</v>
          </cell>
          <cell r="B32" t="str">
            <v>TEE   1     EC  75mm</v>
          </cell>
          <cell r="C32" t="str">
            <v>U</v>
          </cell>
          <cell r="D32">
            <v>0</v>
          </cell>
          <cell r="E32">
            <v>0</v>
          </cell>
          <cell r="F32">
            <v>3.83</v>
          </cell>
        </row>
        <row r="33">
          <cell r="A33">
            <v>120</v>
          </cell>
          <cell r="B33" t="str">
            <v>TEE   1     EC  63mm</v>
          </cell>
          <cell r="C33" t="str">
            <v>U</v>
          </cell>
          <cell r="D33">
            <v>5</v>
          </cell>
          <cell r="E33">
            <v>0</v>
          </cell>
          <cell r="F33">
            <v>3.53</v>
          </cell>
        </row>
        <row r="34">
          <cell r="A34">
            <v>121</v>
          </cell>
          <cell r="B34" t="str">
            <v>TEE  REDUCTORA   EC  90  A  63 mm</v>
          </cell>
          <cell r="C34" t="str">
            <v>U</v>
          </cell>
          <cell r="D34">
            <v>1</v>
          </cell>
          <cell r="E34">
            <v>0</v>
          </cell>
          <cell r="F34">
            <v>12.6</v>
          </cell>
        </row>
        <row r="35">
          <cell r="A35">
            <v>122</v>
          </cell>
          <cell r="B35" t="str">
            <v>TEE  REDUCTORA   EC  63  A  20 mm</v>
          </cell>
          <cell r="C35" t="str">
            <v>U</v>
          </cell>
          <cell r="D35">
            <v>6</v>
          </cell>
          <cell r="E35">
            <v>0</v>
          </cell>
          <cell r="F35">
            <v>3.53</v>
          </cell>
        </row>
        <row r="36">
          <cell r="A36">
            <v>123</v>
          </cell>
          <cell r="B36" t="str">
            <v>UNIÓN  CC   EC  75mm</v>
          </cell>
          <cell r="C36" t="str">
            <v>U</v>
          </cell>
          <cell r="D36">
            <v>2</v>
          </cell>
          <cell r="E36">
            <v>0</v>
          </cell>
          <cell r="F36">
            <v>1.94</v>
          </cell>
        </row>
        <row r="37">
          <cell r="A37">
            <v>124</v>
          </cell>
          <cell r="B37" t="str">
            <v>UNIÓN  CC   EC  63mm</v>
          </cell>
          <cell r="C37" t="str">
            <v>U</v>
          </cell>
          <cell r="D37">
            <v>2</v>
          </cell>
          <cell r="E37">
            <v>0</v>
          </cell>
          <cell r="F37">
            <v>2.83</v>
          </cell>
        </row>
        <row r="39">
          <cell r="B39" t="str">
            <v>ACCESORIOS DE RED E/C</v>
          </cell>
        </row>
        <row r="40">
          <cell r="A40">
            <v>140</v>
          </cell>
          <cell r="B40" t="str">
            <v>ACCESORIOS DE  PVC DE U/Z  90mm</v>
          </cell>
          <cell r="C40" t="str">
            <v>U</v>
          </cell>
          <cell r="D40">
            <v>32</v>
          </cell>
          <cell r="E40">
            <v>0</v>
          </cell>
          <cell r="F40">
            <v>0.97</v>
          </cell>
        </row>
        <row r="41">
          <cell r="A41">
            <v>150</v>
          </cell>
          <cell r="B41" t="str">
            <v>ACCESORIOS DE  PVC DE U/Z  75mm</v>
          </cell>
          <cell r="C41" t="str">
            <v>U</v>
          </cell>
          <cell r="D41">
            <v>8</v>
          </cell>
          <cell r="E41">
            <v>0</v>
          </cell>
          <cell r="F41">
            <v>0.97</v>
          </cell>
        </row>
        <row r="42">
          <cell r="A42">
            <v>160</v>
          </cell>
          <cell r="B42" t="str">
            <v>ACCESORIOS DE  PVC DE U/Z  63mm</v>
          </cell>
          <cell r="C42" t="str">
            <v>U</v>
          </cell>
          <cell r="D42">
            <v>178</v>
          </cell>
          <cell r="E42">
            <v>0</v>
          </cell>
          <cell r="F42">
            <v>0.97</v>
          </cell>
        </row>
        <row r="43">
          <cell r="D43">
            <v>218</v>
          </cell>
        </row>
        <row r="45">
          <cell r="A45" t="str">
            <v>400-05</v>
          </cell>
          <cell r="B45" t="str">
            <v>TUBERÍA  ACOMETIDA</v>
          </cell>
          <cell r="C45" t="str">
            <v>glb</v>
          </cell>
          <cell r="D45">
            <v>1</v>
          </cell>
          <cell r="E45">
            <v>0</v>
          </cell>
          <cell r="F45">
            <v>622.62</v>
          </cell>
        </row>
        <row r="46">
          <cell r="A46">
            <v>400</v>
          </cell>
          <cell r="B46" t="str">
            <v>TUBERIA DE PVC PRESIÓN U/Z  D= 63mm    0.8MPa</v>
          </cell>
          <cell r="C46" t="str">
            <v>MTS</v>
          </cell>
          <cell r="D46">
            <v>194</v>
          </cell>
          <cell r="E46">
            <v>0</v>
          </cell>
          <cell r="F46">
            <v>2.61</v>
          </cell>
        </row>
        <row r="47">
          <cell r="A47">
            <v>500</v>
          </cell>
          <cell r="B47" t="str">
            <v>TUBERIA DE PVC PRESIÓN ROSC. D= 2"</v>
          </cell>
          <cell r="C47" t="str">
            <v>MTS</v>
          </cell>
          <cell r="D47">
            <v>18</v>
          </cell>
          <cell r="E47">
            <v>0</v>
          </cell>
          <cell r="F47">
            <v>5.07</v>
          </cell>
        </row>
        <row r="48">
          <cell r="A48">
            <v>800</v>
          </cell>
          <cell r="B48" t="str">
            <v>TUBERIA DE PVC PRESIÓN ROSC. D= 1"</v>
          </cell>
          <cell r="C48" t="str">
            <v>MTS</v>
          </cell>
          <cell r="D48">
            <v>36</v>
          </cell>
          <cell r="E48">
            <v>0</v>
          </cell>
          <cell r="F48">
            <v>2.57</v>
          </cell>
        </row>
        <row r="49">
          <cell r="A49">
            <v>1000</v>
          </cell>
          <cell r="B49" t="str">
            <v>TUBERIA DE PVC PRESIÓN ROSC. D= 1/2"</v>
          </cell>
          <cell r="C49" t="str">
            <v>MTS</v>
          </cell>
          <cell r="D49">
            <v>2</v>
          </cell>
          <cell r="E49">
            <v>0</v>
          </cell>
          <cell r="F49">
            <v>0.84</v>
          </cell>
        </row>
        <row r="50">
          <cell r="D50">
            <v>250</v>
          </cell>
        </row>
        <row r="52">
          <cell r="A52" t="str">
            <v>1050-01</v>
          </cell>
          <cell r="B52" t="str">
            <v>ACCESORIOS  ACOMETIDA</v>
          </cell>
          <cell r="C52" t="str">
            <v>GLB</v>
          </cell>
          <cell r="D52">
            <v>250</v>
          </cell>
          <cell r="E52">
            <v>0</v>
          </cell>
          <cell r="F52">
            <v>0.92</v>
          </cell>
        </row>
        <row r="53">
          <cell r="B53" t="str">
            <v>CODO PVC  EC    D=63mm x 90O</v>
          </cell>
          <cell r="C53" t="str">
            <v>U</v>
          </cell>
          <cell r="D53">
            <v>4</v>
          </cell>
          <cell r="E53">
            <v>0</v>
          </cell>
          <cell r="F53">
            <v>1.67</v>
          </cell>
        </row>
        <row r="54">
          <cell r="B54" t="str">
            <v>CODO PVC  EC    D=63mm x 45O</v>
          </cell>
          <cell r="C54" t="str">
            <v>U</v>
          </cell>
          <cell r="D54">
            <v>2</v>
          </cell>
          <cell r="E54">
            <v>0</v>
          </cell>
          <cell r="F54">
            <v>2.12</v>
          </cell>
        </row>
        <row r="55">
          <cell r="B55" t="str">
            <v>TEE   1     EC  63mm</v>
          </cell>
          <cell r="C55" t="str">
            <v>U</v>
          </cell>
          <cell r="D55">
            <v>1</v>
          </cell>
          <cell r="E55">
            <v>0</v>
          </cell>
          <cell r="F55">
            <v>3.53</v>
          </cell>
        </row>
        <row r="56">
          <cell r="B56" t="str">
            <v>ADAPTADOR   1   H   CR   EC   63mm x 2"</v>
          </cell>
          <cell r="C56" t="str">
            <v>U</v>
          </cell>
          <cell r="D56">
            <v>2</v>
          </cell>
          <cell r="E56">
            <v>0</v>
          </cell>
          <cell r="F56">
            <v>2.34</v>
          </cell>
        </row>
        <row r="57">
          <cell r="B57" t="str">
            <v xml:space="preserve">TEE 1 R/R   POLIPROPILENO  2" </v>
          </cell>
          <cell r="C57" t="str">
            <v>U</v>
          </cell>
          <cell r="D57">
            <v>2</v>
          </cell>
          <cell r="E57">
            <v>0</v>
          </cell>
          <cell r="F57">
            <v>6.72</v>
          </cell>
        </row>
        <row r="58">
          <cell r="B58" t="str">
            <v>UNIÓN   UNIVERSAL  1  R/R    POLIPROPILENO   2"</v>
          </cell>
          <cell r="C58" t="str">
            <v>U</v>
          </cell>
          <cell r="D58">
            <v>1</v>
          </cell>
          <cell r="E58">
            <v>0</v>
          </cell>
          <cell r="F58">
            <v>12.92</v>
          </cell>
        </row>
        <row r="59">
          <cell r="B59" t="str">
            <v>CODO 1 R/R   H   POLIPROPILENO  2" x 90O</v>
          </cell>
          <cell r="C59" t="str">
            <v>U</v>
          </cell>
          <cell r="D59">
            <v>2</v>
          </cell>
          <cell r="E59">
            <v>0</v>
          </cell>
          <cell r="F59">
            <v>4.59</v>
          </cell>
        </row>
        <row r="60">
          <cell r="B60" t="str">
            <v>CODO 1 R/R   H   POLIPROPILENO  1" x 90O</v>
          </cell>
          <cell r="C60" t="str">
            <v>U</v>
          </cell>
          <cell r="D60">
            <v>5</v>
          </cell>
          <cell r="E60">
            <v>0</v>
          </cell>
          <cell r="F60">
            <v>1.33</v>
          </cell>
        </row>
        <row r="61">
          <cell r="B61" t="str">
            <v xml:space="preserve">REDUCTOR  1 BUJE  PP R  2" x 1" </v>
          </cell>
          <cell r="C61" t="str">
            <v>U</v>
          </cell>
          <cell r="D61">
            <v>5</v>
          </cell>
          <cell r="E61">
            <v>0</v>
          </cell>
          <cell r="F61">
            <v>1.2</v>
          </cell>
        </row>
        <row r="62">
          <cell r="B62" t="str">
            <v>REDUCTOR  1  BUJE PP  R  1" x 1/2"</v>
          </cell>
          <cell r="C62" t="str">
            <v>U</v>
          </cell>
          <cell r="D62">
            <v>1</v>
          </cell>
          <cell r="E62">
            <v>0</v>
          </cell>
          <cell r="F62">
            <v>0.68</v>
          </cell>
        </row>
        <row r="63">
          <cell r="B63" t="str">
            <v xml:space="preserve">UNIÓN RED.  1  R/R  POLIPROPILENO  1" x 1/2" </v>
          </cell>
          <cell r="C63" t="str">
            <v>U</v>
          </cell>
          <cell r="D63">
            <v>1</v>
          </cell>
          <cell r="E63">
            <v>0</v>
          </cell>
          <cell r="F63">
            <v>1.19</v>
          </cell>
        </row>
        <row r="64">
          <cell r="B64" t="str">
            <v>UNIÓN   1  R/R    POLIPROPILENO   2"</v>
          </cell>
          <cell r="C64" t="str">
            <v>U</v>
          </cell>
          <cell r="D64">
            <v>3</v>
          </cell>
          <cell r="E64">
            <v>0</v>
          </cell>
          <cell r="F64">
            <v>2.39</v>
          </cell>
        </row>
        <row r="65">
          <cell r="B65" t="str">
            <v>UNIÓN   1  R/R    POLIPROPILENO   1"</v>
          </cell>
          <cell r="C65" t="str">
            <v>U</v>
          </cell>
          <cell r="D65">
            <v>5</v>
          </cell>
          <cell r="E65">
            <v>0</v>
          </cell>
          <cell r="F65">
            <v>1.02</v>
          </cell>
        </row>
        <row r="66">
          <cell r="B66" t="str">
            <v xml:space="preserve">FLOTADOR  D=1" </v>
          </cell>
          <cell r="C66" t="str">
            <v>U</v>
          </cell>
          <cell r="D66">
            <v>2</v>
          </cell>
          <cell r="E66">
            <v>0</v>
          </cell>
          <cell r="F66">
            <v>27.42</v>
          </cell>
        </row>
        <row r="67">
          <cell r="B67" t="str">
            <v xml:space="preserve">FLOTADOR  D=1/2" </v>
          </cell>
          <cell r="C67" t="str">
            <v>U</v>
          </cell>
          <cell r="D67">
            <v>1</v>
          </cell>
          <cell r="E67">
            <v>0</v>
          </cell>
          <cell r="F67">
            <v>15.3</v>
          </cell>
        </row>
        <row r="68">
          <cell r="B68" t="str">
            <v xml:space="preserve">VALVULA DE COMPUERTA  BRONCE ROSC   D : 2 </v>
          </cell>
          <cell r="C68" t="str">
            <v xml:space="preserve">U </v>
          </cell>
          <cell r="D68">
            <v>1</v>
          </cell>
          <cell r="E68">
            <v>0</v>
          </cell>
          <cell r="F68">
            <v>24.85</v>
          </cell>
        </row>
        <row r="69">
          <cell r="B69" t="str">
            <v>VALVULA DE COMPUERTA ROSC BRONCE   D : 1</v>
          </cell>
          <cell r="C69" t="str">
            <v xml:space="preserve">U </v>
          </cell>
          <cell r="D69">
            <v>2</v>
          </cell>
          <cell r="E69">
            <v>0</v>
          </cell>
          <cell r="F69">
            <v>10.49</v>
          </cell>
        </row>
        <row r="70">
          <cell r="B70" t="str">
            <v>KALIPEGA</v>
          </cell>
          <cell r="C70" t="str">
            <v>GALÓN</v>
          </cell>
          <cell r="D70">
            <v>0.25</v>
          </cell>
          <cell r="E70">
            <v>0</v>
          </cell>
          <cell r="F70">
            <v>27.58</v>
          </cell>
        </row>
        <row r="71">
          <cell r="B71" t="str">
            <v>POLILIMPIA</v>
          </cell>
          <cell r="C71" t="str">
            <v>GALÓN</v>
          </cell>
          <cell r="D71">
            <v>0.25</v>
          </cell>
          <cell r="E71">
            <v>0</v>
          </cell>
          <cell r="F71">
            <v>15.95</v>
          </cell>
        </row>
        <row r="72">
          <cell r="B72" t="str">
            <v>PASTA POLIMEX   125cc</v>
          </cell>
          <cell r="C72" t="str">
            <v>UNIDAD</v>
          </cell>
          <cell r="D72">
            <v>5</v>
          </cell>
          <cell r="E72">
            <v>0</v>
          </cell>
          <cell r="F72">
            <v>8.08</v>
          </cell>
        </row>
        <row r="73">
          <cell r="B73" t="str">
            <v>TEFLON EN CINTA (ROJO)</v>
          </cell>
          <cell r="C73" t="str">
            <v>UNIDAD</v>
          </cell>
          <cell r="D73">
            <v>25</v>
          </cell>
          <cell r="E73">
            <v>0</v>
          </cell>
          <cell r="F73">
            <v>0.23</v>
          </cell>
        </row>
        <row r="75">
          <cell r="B75" t="str">
            <v>ACCESORIOS TUBERÍA PRESIÓN ROSCADA</v>
          </cell>
        </row>
        <row r="76">
          <cell r="A76">
            <v>1100</v>
          </cell>
          <cell r="B76" t="str">
            <v>CODO  1  ROSCABLE CED.40  D: 2 " x 90</v>
          </cell>
          <cell r="C76" t="str">
            <v>UNIDAD</v>
          </cell>
          <cell r="D76">
            <v>1</v>
          </cell>
          <cell r="E76">
            <v>0</v>
          </cell>
          <cell r="F76">
            <v>4.55</v>
          </cell>
        </row>
        <row r="77">
          <cell r="A77">
            <v>1200</v>
          </cell>
          <cell r="B77" t="str">
            <v>CODO  1  ROSCABLE CED.40  D: 1-1/2 " x 90</v>
          </cell>
          <cell r="C77" t="str">
            <v>UNIDAD</v>
          </cell>
          <cell r="D77">
            <v>0</v>
          </cell>
          <cell r="E77">
            <v>0</v>
          </cell>
          <cell r="F77">
            <v>3.75</v>
          </cell>
        </row>
        <row r="78">
          <cell r="A78">
            <v>1300</v>
          </cell>
          <cell r="B78" t="str">
            <v>CODO  1  ROSCABLE CED.40  D: 1-1/4 " x 90</v>
          </cell>
          <cell r="C78" t="str">
            <v>UNIDAD</v>
          </cell>
          <cell r="D78">
            <v>0</v>
          </cell>
          <cell r="E78">
            <v>0</v>
          </cell>
          <cell r="F78">
            <v>2.5099999999999998</v>
          </cell>
        </row>
        <row r="79">
          <cell r="A79">
            <v>1400</v>
          </cell>
          <cell r="B79" t="str">
            <v>CODO  1  ROSCABLE CED.40  D: 1 " x 90</v>
          </cell>
          <cell r="C79" t="str">
            <v>UNIDAD</v>
          </cell>
          <cell r="D79">
            <v>1</v>
          </cell>
          <cell r="E79">
            <v>0</v>
          </cell>
          <cell r="F79">
            <v>2.34</v>
          </cell>
        </row>
        <row r="80">
          <cell r="A80">
            <v>1500</v>
          </cell>
          <cell r="B80" t="str">
            <v>CODO  1  ROSCABLE CED.40  D: 3/4 " x 90</v>
          </cell>
          <cell r="C80" t="str">
            <v>UNIDAD</v>
          </cell>
          <cell r="D80">
            <v>0</v>
          </cell>
          <cell r="E80">
            <v>0</v>
          </cell>
          <cell r="F80">
            <v>0.93</v>
          </cell>
        </row>
        <row r="81">
          <cell r="A81">
            <v>1600</v>
          </cell>
          <cell r="B81" t="str">
            <v>CODO  1  ROSCABLE CED.40  D: 1/2 " x 90</v>
          </cell>
          <cell r="C81" t="str">
            <v>UNIDAD</v>
          </cell>
          <cell r="D81">
            <v>0</v>
          </cell>
          <cell r="E81">
            <v>0</v>
          </cell>
          <cell r="F81">
            <v>0.48</v>
          </cell>
        </row>
        <row r="82">
          <cell r="A82">
            <v>1700</v>
          </cell>
          <cell r="B82" t="str">
            <v>REDUCTOR  1  ROSCABLE CED.40  D: 2 " x 1-1/2"</v>
          </cell>
          <cell r="C82" t="str">
            <v>UNIDAD</v>
          </cell>
          <cell r="D82">
            <v>2</v>
          </cell>
          <cell r="E82">
            <v>0</v>
          </cell>
          <cell r="F82">
            <v>2.75</v>
          </cell>
        </row>
        <row r="83">
          <cell r="A83">
            <v>1800</v>
          </cell>
          <cell r="B83" t="str">
            <v>REDUCTOR  1  ROSCABLE CED.40  D: 2 " x 1"</v>
          </cell>
          <cell r="C83" t="str">
            <v>UNIDAD</v>
          </cell>
          <cell r="D83">
            <v>3</v>
          </cell>
          <cell r="E83">
            <v>0</v>
          </cell>
          <cell r="F83">
            <v>2.75</v>
          </cell>
        </row>
        <row r="84">
          <cell r="A84">
            <v>1900</v>
          </cell>
          <cell r="B84" t="str">
            <v>REDUCTOR  1  ROSCABLE CED.40  D: 1-1/2 " x 1-1/4"</v>
          </cell>
          <cell r="C84" t="str">
            <v>UNIDAD</v>
          </cell>
          <cell r="D84">
            <v>2</v>
          </cell>
          <cell r="E84">
            <v>0</v>
          </cell>
          <cell r="F84">
            <v>2.48</v>
          </cell>
        </row>
        <row r="85">
          <cell r="A85">
            <v>2000</v>
          </cell>
          <cell r="B85" t="str">
            <v>UNIÓN UNIVERSAL PVC  D=4"</v>
          </cell>
          <cell r="C85" t="str">
            <v>UNIDAD</v>
          </cell>
          <cell r="D85">
            <v>0</v>
          </cell>
          <cell r="E85">
            <v>0</v>
          </cell>
          <cell r="F85">
            <v>28.13</v>
          </cell>
        </row>
        <row r="86">
          <cell r="A86">
            <v>2100</v>
          </cell>
          <cell r="B86" t="str">
            <v>UNIÓN UNIVERSAL PVC  D=3"</v>
          </cell>
          <cell r="C86" t="str">
            <v>UNIDAD</v>
          </cell>
          <cell r="D86">
            <v>2</v>
          </cell>
          <cell r="E86">
            <v>0</v>
          </cell>
          <cell r="F86">
            <v>25.52</v>
          </cell>
        </row>
        <row r="87">
          <cell r="A87">
            <v>2200</v>
          </cell>
          <cell r="B87" t="str">
            <v>TEE  1  ROSCABLE  CED. 40  D=2"</v>
          </cell>
          <cell r="C87" t="str">
            <v>UNIDAD</v>
          </cell>
          <cell r="D87">
            <v>2</v>
          </cell>
          <cell r="E87">
            <v>0</v>
          </cell>
          <cell r="F87">
            <v>6.72</v>
          </cell>
        </row>
        <row r="88">
          <cell r="A88">
            <v>2300</v>
          </cell>
          <cell r="B88" t="str">
            <v>UNIÓN ROSCABLE  CED.80  D=2"</v>
          </cell>
          <cell r="C88" t="str">
            <v>UNIDAD</v>
          </cell>
          <cell r="D88">
            <v>3</v>
          </cell>
          <cell r="E88">
            <v>0</v>
          </cell>
          <cell r="F88">
            <v>12.57</v>
          </cell>
        </row>
        <row r="89">
          <cell r="A89">
            <v>2400</v>
          </cell>
          <cell r="B89" t="str">
            <v>CODO 1 R/R   H   POLIPROPILENO  2" x 90O</v>
          </cell>
          <cell r="C89" t="str">
            <v>UNIDAD</v>
          </cell>
          <cell r="D89">
            <v>22</v>
          </cell>
          <cell r="E89">
            <v>0</v>
          </cell>
          <cell r="F89">
            <v>4.59</v>
          </cell>
        </row>
        <row r="90">
          <cell r="A90">
            <v>2500</v>
          </cell>
          <cell r="B90" t="str">
            <v>CODO 1 R/R   H   POLIPROPILENO  1-1/2" x 90O</v>
          </cell>
          <cell r="C90" t="str">
            <v>UNIDAD</v>
          </cell>
          <cell r="D90">
            <v>24</v>
          </cell>
          <cell r="E90">
            <v>0</v>
          </cell>
          <cell r="F90">
            <v>3.09</v>
          </cell>
        </row>
        <row r="91">
          <cell r="A91">
            <v>2600</v>
          </cell>
          <cell r="B91" t="str">
            <v>CODO 1 R/R   H   POLIPROPILENO  1-1/4" x 90O</v>
          </cell>
          <cell r="C91" t="str">
            <v>UNIDAD</v>
          </cell>
          <cell r="D91">
            <v>1</v>
          </cell>
          <cell r="E91">
            <v>0</v>
          </cell>
          <cell r="F91">
            <v>3.52</v>
          </cell>
        </row>
        <row r="92">
          <cell r="A92">
            <v>2700</v>
          </cell>
          <cell r="B92" t="str">
            <v>CODO 1 R/R   H   POLIPROPILENO  1" x 90O</v>
          </cell>
          <cell r="C92" t="str">
            <v>UNIDAD</v>
          </cell>
          <cell r="D92">
            <v>40</v>
          </cell>
          <cell r="E92">
            <v>0</v>
          </cell>
          <cell r="F92">
            <v>1.33</v>
          </cell>
        </row>
        <row r="93">
          <cell r="A93">
            <v>2800</v>
          </cell>
          <cell r="B93" t="str">
            <v>CODO 1 R/R   H   POLIPROPILENO  3/4" x 90O</v>
          </cell>
          <cell r="C93" t="str">
            <v>UNIDAD</v>
          </cell>
          <cell r="D93">
            <v>34</v>
          </cell>
          <cell r="E93">
            <v>0</v>
          </cell>
          <cell r="F93">
            <v>0.68</v>
          </cell>
        </row>
        <row r="94">
          <cell r="A94">
            <v>2900</v>
          </cell>
          <cell r="B94" t="str">
            <v>CODO 1 R/R   H   POLIPROPILENO  1/2" x 90O</v>
          </cell>
          <cell r="C94" t="str">
            <v>UNIDAD</v>
          </cell>
          <cell r="D94">
            <v>28</v>
          </cell>
          <cell r="E94">
            <v>0</v>
          </cell>
          <cell r="F94">
            <v>0.37</v>
          </cell>
        </row>
        <row r="95">
          <cell r="A95">
            <v>3000</v>
          </cell>
          <cell r="B95" t="str">
            <v xml:space="preserve">TEE 1 R/R   POLIPROPILENO  2" </v>
          </cell>
          <cell r="C95" t="str">
            <v>UNIDAD</v>
          </cell>
          <cell r="D95">
            <v>6</v>
          </cell>
          <cell r="E95">
            <v>0</v>
          </cell>
          <cell r="F95">
            <v>5.89</v>
          </cell>
        </row>
        <row r="96">
          <cell r="A96">
            <v>3100</v>
          </cell>
          <cell r="B96" t="str">
            <v xml:space="preserve">TEE 1 R/R   POLIPROPILENO  1-1/2" </v>
          </cell>
          <cell r="C96" t="str">
            <v>UNIDAD</v>
          </cell>
          <cell r="D96">
            <v>34</v>
          </cell>
          <cell r="E96">
            <v>0</v>
          </cell>
          <cell r="F96">
            <v>3.34</v>
          </cell>
        </row>
        <row r="97">
          <cell r="A97">
            <v>3200</v>
          </cell>
          <cell r="B97" t="str">
            <v xml:space="preserve">TEE 1 R/R   POLIPROPILENO  1" </v>
          </cell>
          <cell r="C97" t="str">
            <v>UNIDAD</v>
          </cell>
          <cell r="D97">
            <v>9</v>
          </cell>
          <cell r="E97">
            <v>0</v>
          </cell>
          <cell r="F97">
            <v>1.5</v>
          </cell>
        </row>
        <row r="98">
          <cell r="A98">
            <v>3300</v>
          </cell>
          <cell r="B98" t="str">
            <v xml:space="preserve">TEE 1 R/R   POLIPROPILENO  3/4" </v>
          </cell>
          <cell r="C98" t="str">
            <v>UNIDAD</v>
          </cell>
          <cell r="D98">
            <v>4</v>
          </cell>
          <cell r="E98">
            <v>0</v>
          </cell>
          <cell r="F98">
            <v>0.76</v>
          </cell>
        </row>
        <row r="99">
          <cell r="A99">
            <v>3400</v>
          </cell>
          <cell r="B99" t="str">
            <v xml:space="preserve">REDUCTOR  1 BUJE  PP R  2" x 1-1/2" </v>
          </cell>
          <cell r="C99" t="str">
            <v>UNIDAD</v>
          </cell>
          <cell r="D99">
            <v>6</v>
          </cell>
          <cell r="E99">
            <v>0</v>
          </cell>
          <cell r="F99">
            <v>2.85</v>
          </cell>
        </row>
        <row r="100">
          <cell r="A100">
            <v>3500</v>
          </cell>
          <cell r="B100" t="str">
            <v xml:space="preserve">REDUCTOR  1 BUJE  PP R  2" x 1-1/4" </v>
          </cell>
          <cell r="C100" t="str">
            <v>UNIDAD</v>
          </cell>
          <cell r="D100">
            <v>0</v>
          </cell>
          <cell r="E100">
            <v>0</v>
          </cell>
          <cell r="F100">
            <v>2.12</v>
          </cell>
        </row>
        <row r="101">
          <cell r="A101">
            <v>3600</v>
          </cell>
          <cell r="B101" t="str">
            <v xml:space="preserve">REDUCTOR  1 BUJE  PP R  2" x 1" </v>
          </cell>
          <cell r="C101" t="str">
            <v>UNIDAD</v>
          </cell>
          <cell r="D101">
            <v>4</v>
          </cell>
          <cell r="E101">
            <v>0</v>
          </cell>
          <cell r="F101">
            <v>1.2</v>
          </cell>
        </row>
        <row r="102">
          <cell r="A102">
            <v>3700</v>
          </cell>
          <cell r="B102" t="str">
            <v xml:space="preserve">REDUCTOR  1 BUJE  PP R  2" x 1/2" </v>
          </cell>
          <cell r="C102" t="str">
            <v>UNIDAD</v>
          </cell>
          <cell r="D102">
            <v>0</v>
          </cell>
          <cell r="E102">
            <v>0</v>
          </cell>
          <cell r="F102">
            <v>1.94</v>
          </cell>
        </row>
        <row r="103">
          <cell r="A103">
            <v>3800</v>
          </cell>
          <cell r="B103" t="str">
            <v xml:space="preserve">REDUCTOR  1 BUJE  PP R 1-1/ 2" x 1-1/4" </v>
          </cell>
          <cell r="C103" t="str">
            <v>UNIDAD</v>
          </cell>
          <cell r="D103">
            <v>0</v>
          </cell>
          <cell r="E103">
            <v>0</v>
          </cell>
          <cell r="F103">
            <v>0.62</v>
          </cell>
        </row>
        <row r="104">
          <cell r="A104">
            <v>3900</v>
          </cell>
          <cell r="B104" t="str">
            <v xml:space="preserve">REDUCTOR  1 BUJE  PP R 1-1/ 2" x 1" </v>
          </cell>
          <cell r="C104" t="str">
            <v>UNIDAD</v>
          </cell>
          <cell r="D104">
            <v>15</v>
          </cell>
          <cell r="E104">
            <v>0</v>
          </cell>
          <cell r="F104">
            <v>0.76</v>
          </cell>
        </row>
        <row r="105">
          <cell r="A105">
            <v>4000</v>
          </cell>
          <cell r="B105" t="str">
            <v xml:space="preserve">REDUCTOR  1 BUJE  PP R 1-1/ 2" x 3/4" </v>
          </cell>
          <cell r="C105" t="str">
            <v>UNIDAD</v>
          </cell>
          <cell r="D105">
            <v>2</v>
          </cell>
          <cell r="E105">
            <v>0</v>
          </cell>
          <cell r="F105">
            <v>0.94</v>
          </cell>
        </row>
        <row r="106">
          <cell r="A106">
            <v>4100</v>
          </cell>
          <cell r="B106" t="str">
            <v xml:space="preserve">REDUCTOR  1 BUJE  PP R 1-1/ 2" x 1/2" </v>
          </cell>
          <cell r="C106" t="str">
            <v>UNIDAD</v>
          </cell>
          <cell r="D106">
            <v>12</v>
          </cell>
          <cell r="E106">
            <v>0</v>
          </cell>
          <cell r="F106">
            <v>0.81</v>
          </cell>
        </row>
        <row r="107">
          <cell r="A107">
            <v>4200</v>
          </cell>
          <cell r="B107" t="str">
            <v xml:space="preserve">UNIÓN RED.  1  R/R  POLIPROPILENO  1" x 3/4" </v>
          </cell>
          <cell r="C107" t="str">
            <v>UNIDAD</v>
          </cell>
          <cell r="D107">
            <v>4</v>
          </cell>
          <cell r="E107">
            <v>0</v>
          </cell>
          <cell r="F107">
            <v>0.68</v>
          </cell>
        </row>
        <row r="108">
          <cell r="A108">
            <v>4300</v>
          </cell>
          <cell r="B108" t="str">
            <v xml:space="preserve">UNIÓN RED.  1  R/R  POLIPROPILENO  1" x 1/2" </v>
          </cell>
          <cell r="C108" t="str">
            <v>UNIDAD</v>
          </cell>
          <cell r="D108">
            <v>6</v>
          </cell>
          <cell r="E108">
            <v>0</v>
          </cell>
          <cell r="F108">
            <v>1.19</v>
          </cell>
        </row>
        <row r="109">
          <cell r="A109">
            <v>4400</v>
          </cell>
          <cell r="B109" t="str">
            <v xml:space="preserve">UNIÓN RED.  1  R/R  POLIPROPILENO  3/4" x 1/2" </v>
          </cell>
          <cell r="C109" t="str">
            <v>UNIDAD</v>
          </cell>
          <cell r="D109">
            <v>12</v>
          </cell>
          <cell r="E109">
            <v>0</v>
          </cell>
          <cell r="F109">
            <v>0.62</v>
          </cell>
        </row>
        <row r="110">
          <cell r="A110">
            <v>4500</v>
          </cell>
          <cell r="B110" t="str">
            <v>REDUCTOR  1  BUJE PP  R  1" x 3/4"</v>
          </cell>
          <cell r="C110" t="str">
            <v>UNIDAD</v>
          </cell>
          <cell r="D110">
            <v>4</v>
          </cell>
          <cell r="E110">
            <v>0</v>
          </cell>
          <cell r="F110">
            <v>0.68</v>
          </cell>
        </row>
        <row r="111">
          <cell r="A111">
            <v>4600</v>
          </cell>
          <cell r="B111" t="str">
            <v>REDUCTOR   BUJE PP  R  3/4" x 1/2"</v>
          </cell>
          <cell r="C111" t="str">
            <v>UNIDAD</v>
          </cell>
          <cell r="D111">
            <v>6</v>
          </cell>
          <cell r="E111">
            <v>0</v>
          </cell>
          <cell r="F111">
            <v>0.16</v>
          </cell>
        </row>
        <row r="112">
          <cell r="A112">
            <v>4700</v>
          </cell>
          <cell r="B112" t="str">
            <v>REDUCTOR  2  BUJE PP  R  1/2" x 1/4"</v>
          </cell>
          <cell r="C112" t="str">
            <v>UNIDAD</v>
          </cell>
          <cell r="D112">
            <v>0</v>
          </cell>
          <cell r="E112">
            <v>0</v>
          </cell>
          <cell r="F112">
            <v>0.52</v>
          </cell>
        </row>
        <row r="113">
          <cell r="A113">
            <v>4800</v>
          </cell>
          <cell r="B113" t="str">
            <v>TAPÓN    M   1   R/R    POLIPROPILENO   2"</v>
          </cell>
          <cell r="C113" t="str">
            <v>UNIDAD</v>
          </cell>
          <cell r="D113">
            <v>0</v>
          </cell>
          <cell r="E113">
            <v>0</v>
          </cell>
          <cell r="F113">
            <v>1.99</v>
          </cell>
        </row>
        <row r="114">
          <cell r="A114">
            <v>4900</v>
          </cell>
          <cell r="B114" t="str">
            <v>TAPÓN    M   1   R/R    POLIPROPILENO   1"</v>
          </cell>
          <cell r="C114" t="str">
            <v>UNIDAD</v>
          </cell>
          <cell r="D114">
            <v>0</v>
          </cell>
          <cell r="E114">
            <v>0</v>
          </cell>
          <cell r="F114">
            <v>0.45</v>
          </cell>
        </row>
        <row r="115">
          <cell r="A115">
            <v>5000</v>
          </cell>
          <cell r="B115" t="str">
            <v>UNIÓN   UNIVERSAL  1  R/R    POLIPROPILENO   2"</v>
          </cell>
          <cell r="C115" t="str">
            <v>UNIDAD</v>
          </cell>
          <cell r="D115">
            <v>5</v>
          </cell>
          <cell r="E115">
            <v>0</v>
          </cell>
          <cell r="F115">
            <v>12.92</v>
          </cell>
        </row>
        <row r="116">
          <cell r="A116">
            <v>5100</v>
          </cell>
          <cell r="B116" t="str">
            <v>UNIÓN   UNIVERSAL  1  R/R    POLIPROPILENO   1-1/2"</v>
          </cell>
          <cell r="C116" t="str">
            <v>UNIDAD</v>
          </cell>
          <cell r="D116">
            <v>0</v>
          </cell>
          <cell r="E116">
            <v>0</v>
          </cell>
          <cell r="F116">
            <v>8.75</v>
          </cell>
        </row>
        <row r="117">
          <cell r="A117">
            <v>5200</v>
          </cell>
          <cell r="B117" t="str">
            <v>UNIÓN   UNIVERSAL  1  R/R    POLIPROPILENO   1-1/4"</v>
          </cell>
          <cell r="C117" t="str">
            <v>UNIDAD</v>
          </cell>
          <cell r="D117">
            <v>2</v>
          </cell>
          <cell r="E117">
            <v>0</v>
          </cell>
          <cell r="F117">
            <v>6.58</v>
          </cell>
        </row>
        <row r="118">
          <cell r="A118">
            <v>5300</v>
          </cell>
          <cell r="B118" t="str">
            <v>UNIÓN   UNIVERSAL  1  R/R    POLIPROPILENO   1"</v>
          </cell>
          <cell r="C118" t="str">
            <v>UNIDAD</v>
          </cell>
          <cell r="D118">
            <v>0</v>
          </cell>
          <cell r="E118">
            <v>0</v>
          </cell>
          <cell r="F118">
            <v>2.91</v>
          </cell>
        </row>
        <row r="119">
          <cell r="A119">
            <v>5400</v>
          </cell>
          <cell r="B119" t="str">
            <v>TEE  REDUCTORA   1  R/R    POLIPROPILENO   1"x3/4"</v>
          </cell>
          <cell r="C119" t="str">
            <v>UNIDAD</v>
          </cell>
          <cell r="D119">
            <v>6</v>
          </cell>
          <cell r="E119">
            <v>0</v>
          </cell>
          <cell r="F119">
            <v>1.54</v>
          </cell>
        </row>
        <row r="120">
          <cell r="A120">
            <v>5500</v>
          </cell>
          <cell r="B120" t="str">
            <v>TEE  REDUCTORA   1  R/R    POLIPROPILENO   1"x1/2"</v>
          </cell>
          <cell r="C120" t="str">
            <v>UNIDAD</v>
          </cell>
          <cell r="D120">
            <v>5</v>
          </cell>
          <cell r="E120">
            <v>0</v>
          </cell>
          <cell r="F120">
            <v>1.59</v>
          </cell>
        </row>
        <row r="121">
          <cell r="A121">
            <v>5600</v>
          </cell>
          <cell r="B121" t="str">
            <v>TEE  REDUCTORA   1  R/R    POLIPROPILENO   3/4"x1/2"</v>
          </cell>
          <cell r="C121" t="str">
            <v>UNIDAD</v>
          </cell>
          <cell r="D121">
            <v>6</v>
          </cell>
          <cell r="E121">
            <v>0</v>
          </cell>
          <cell r="F121">
            <v>0.97</v>
          </cell>
        </row>
        <row r="122">
          <cell r="A122">
            <v>5700</v>
          </cell>
          <cell r="B122" t="str">
            <v>NEPLO   1  R/R    POLIPROPILENO   2" x 10cm</v>
          </cell>
          <cell r="C122" t="str">
            <v>UNIDAD</v>
          </cell>
          <cell r="D122">
            <v>16</v>
          </cell>
          <cell r="E122">
            <v>0</v>
          </cell>
          <cell r="F122">
            <v>4.3600000000000003</v>
          </cell>
        </row>
        <row r="123">
          <cell r="A123">
            <v>5800</v>
          </cell>
          <cell r="B123" t="str">
            <v>NEPLO   1  R/R    POLIPROPILENO   1-1/2" x 10cm</v>
          </cell>
          <cell r="C123" t="str">
            <v>UNIDAD</v>
          </cell>
          <cell r="D123">
            <v>12</v>
          </cell>
          <cell r="E123">
            <v>0</v>
          </cell>
          <cell r="F123">
            <v>3.38</v>
          </cell>
        </row>
        <row r="124">
          <cell r="A124">
            <v>5900</v>
          </cell>
          <cell r="B124" t="str">
            <v>NEPLO   1  R/R    POLIPROPILENO   1-1/4" x 10cm</v>
          </cell>
          <cell r="C124" t="str">
            <v>UNIDAD</v>
          </cell>
          <cell r="D124">
            <v>8</v>
          </cell>
          <cell r="E124">
            <v>0</v>
          </cell>
          <cell r="F124">
            <v>2.39</v>
          </cell>
        </row>
        <row r="125">
          <cell r="A125">
            <v>6000</v>
          </cell>
          <cell r="B125" t="str">
            <v>NEPLO   1  R/R    POLIPROPILENO   1" x 10cm</v>
          </cell>
          <cell r="C125" t="str">
            <v>UNIDAD</v>
          </cell>
          <cell r="D125">
            <v>4</v>
          </cell>
          <cell r="E125">
            <v>0</v>
          </cell>
          <cell r="F125">
            <v>1.24</v>
          </cell>
        </row>
        <row r="126">
          <cell r="A126">
            <v>6100</v>
          </cell>
          <cell r="B126" t="str">
            <v>NEPLO   1  R/R    POLIPROPILENO   1/2" x 10cm</v>
          </cell>
          <cell r="C126" t="str">
            <v>UNIDAD</v>
          </cell>
          <cell r="D126">
            <v>18</v>
          </cell>
          <cell r="E126">
            <v>0</v>
          </cell>
          <cell r="F126">
            <v>0.72</v>
          </cell>
        </row>
        <row r="127">
          <cell r="A127">
            <v>6200</v>
          </cell>
          <cell r="B127" t="str">
            <v>UNIÓN   1  R/R    POLIPROPILENO   2"</v>
          </cell>
          <cell r="C127" t="str">
            <v>UNIDAD</v>
          </cell>
          <cell r="D127">
            <v>10</v>
          </cell>
          <cell r="E127">
            <v>0</v>
          </cell>
          <cell r="F127">
            <v>2.39</v>
          </cell>
        </row>
        <row r="128">
          <cell r="A128">
            <v>6300</v>
          </cell>
          <cell r="B128" t="str">
            <v>UNIÓN   1  R/R    POLIPROPILENO  1-1/ 2"</v>
          </cell>
          <cell r="C128" t="str">
            <v>UNIDAD</v>
          </cell>
          <cell r="D128">
            <v>34</v>
          </cell>
          <cell r="E128">
            <v>0</v>
          </cell>
          <cell r="F128">
            <v>2.2000000000000002</v>
          </cell>
        </row>
        <row r="129">
          <cell r="A129">
            <v>6400</v>
          </cell>
          <cell r="B129" t="str">
            <v>UNIÓN   1  R/R    POLIPROPILENO   1"</v>
          </cell>
          <cell r="C129" t="str">
            <v>UNIDAD</v>
          </cell>
          <cell r="D129">
            <v>32</v>
          </cell>
          <cell r="E129">
            <v>0</v>
          </cell>
          <cell r="F129">
            <v>1.02</v>
          </cell>
        </row>
        <row r="130">
          <cell r="A130">
            <v>6500</v>
          </cell>
          <cell r="B130" t="str">
            <v>UNIÓN   1  R/R    POLIPROPILENO   3/4"</v>
          </cell>
          <cell r="C130" t="str">
            <v>UNIDAD</v>
          </cell>
          <cell r="D130">
            <v>18</v>
          </cell>
          <cell r="E130">
            <v>0</v>
          </cell>
          <cell r="F130">
            <v>0.5</v>
          </cell>
        </row>
        <row r="131">
          <cell r="A131">
            <v>6600</v>
          </cell>
          <cell r="B131" t="str">
            <v>UNIÓN   1  R/R    POLIPROPILENO  1/2"</v>
          </cell>
          <cell r="C131" t="str">
            <v>UNIDAD</v>
          </cell>
          <cell r="D131">
            <v>6</v>
          </cell>
          <cell r="E131">
            <v>0</v>
          </cell>
          <cell r="F131">
            <v>0.42</v>
          </cell>
        </row>
        <row r="132">
          <cell r="A132">
            <v>6700</v>
          </cell>
          <cell r="B132" t="str">
            <v>CODO  1  R/R   H   PP  INSERTO  METÁLICO  1/2" x 90O</v>
          </cell>
          <cell r="C132" t="str">
            <v>UNIDAD</v>
          </cell>
          <cell r="D132">
            <v>22</v>
          </cell>
          <cell r="E132">
            <v>0</v>
          </cell>
          <cell r="F132">
            <v>2.75</v>
          </cell>
        </row>
        <row r="133">
          <cell r="A133">
            <v>6800</v>
          </cell>
          <cell r="B133" t="str">
            <v>ADAPTADOR   M   CR   EC   20mm x 1/2"</v>
          </cell>
          <cell r="C133" t="str">
            <v>U</v>
          </cell>
          <cell r="D133">
            <v>8</v>
          </cell>
          <cell r="E133">
            <v>0</v>
          </cell>
          <cell r="F133">
            <v>0.24</v>
          </cell>
        </row>
        <row r="134">
          <cell r="A134">
            <v>6900</v>
          </cell>
          <cell r="B134" t="str">
            <v>TAPÓN    H   1   R/R    POLIPROPILENO   1"</v>
          </cell>
          <cell r="C134" t="str">
            <v>UNIDAD</v>
          </cell>
          <cell r="D134">
            <v>8</v>
          </cell>
          <cell r="E134">
            <v>0</v>
          </cell>
          <cell r="F134">
            <v>0.5</v>
          </cell>
        </row>
        <row r="135">
          <cell r="A135">
            <v>7000</v>
          </cell>
          <cell r="B135" t="str">
            <v>TAPÓN    H   1   R/R    POLIPROPILENO   3/4"</v>
          </cell>
          <cell r="C135" t="str">
            <v>UNIDAD</v>
          </cell>
          <cell r="D135">
            <v>4</v>
          </cell>
          <cell r="E135">
            <v>0</v>
          </cell>
          <cell r="F135">
            <v>0.28000000000000003</v>
          </cell>
        </row>
        <row r="136">
          <cell r="A136">
            <v>7950</v>
          </cell>
          <cell r="B136" t="str">
            <v xml:space="preserve">FLOTADOR  D=2" </v>
          </cell>
          <cell r="C136" t="str">
            <v>U</v>
          </cell>
          <cell r="D136">
            <v>1</v>
          </cell>
          <cell r="E136">
            <v>0</v>
          </cell>
          <cell r="F136">
            <v>55.54</v>
          </cell>
        </row>
        <row r="137">
          <cell r="A137">
            <v>7250</v>
          </cell>
          <cell r="B137" t="str">
            <v xml:space="preserve">VALVULA ESFERICA  CROMADA   ROSC. D: 3" </v>
          </cell>
          <cell r="C137" t="str">
            <v xml:space="preserve">U </v>
          </cell>
          <cell r="D137">
            <v>2</v>
          </cell>
          <cell r="E137">
            <v>0</v>
          </cell>
          <cell r="F137">
            <v>85.68</v>
          </cell>
        </row>
        <row r="138">
          <cell r="A138">
            <v>7800</v>
          </cell>
          <cell r="B138" t="str">
            <v>VÁLVULA CHECK  ROSC .  BRONCE   D=3"</v>
          </cell>
          <cell r="C138" t="str">
            <v>U</v>
          </cell>
          <cell r="D138">
            <v>2</v>
          </cell>
          <cell r="E138">
            <v>0</v>
          </cell>
          <cell r="F138">
            <v>176.4</v>
          </cell>
        </row>
        <row r="139">
          <cell r="A139">
            <v>8000</v>
          </cell>
          <cell r="B139" t="str">
            <v>KALIPEGA</v>
          </cell>
          <cell r="C139" t="str">
            <v>GALÓN</v>
          </cell>
          <cell r="D139">
            <v>2</v>
          </cell>
          <cell r="E139">
            <v>0</v>
          </cell>
          <cell r="F139">
            <v>27.58</v>
          </cell>
        </row>
        <row r="140">
          <cell r="A140">
            <v>9000</v>
          </cell>
          <cell r="B140" t="str">
            <v>POLILIMPIA</v>
          </cell>
          <cell r="C140" t="str">
            <v>GALÓN</v>
          </cell>
          <cell r="D140">
            <v>2</v>
          </cell>
          <cell r="E140">
            <v>0</v>
          </cell>
          <cell r="F140">
            <v>15.95</v>
          </cell>
        </row>
        <row r="141">
          <cell r="A141">
            <v>9100</v>
          </cell>
          <cell r="B141" t="str">
            <v>PASTA POLIMEX   125cc</v>
          </cell>
          <cell r="C141" t="str">
            <v>UNIDAD</v>
          </cell>
          <cell r="D141">
            <v>18</v>
          </cell>
          <cell r="E141">
            <v>0</v>
          </cell>
          <cell r="F141">
            <v>8.08</v>
          </cell>
        </row>
        <row r="142">
          <cell r="A142">
            <v>9150</v>
          </cell>
          <cell r="B142" t="str">
            <v>TEFLON EN CINTA (ROJO)</v>
          </cell>
          <cell r="C142" t="str">
            <v>UNIDAD</v>
          </cell>
          <cell r="D142">
            <v>100</v>
          </cell>
          <cell r="E142">
            <v>0</v>
          </cell>
          <cell r="F142">
            <v>0.23</v>
          </cell>
        </row>
        <row r="144">
          <cell r="B144" t="str">
            <v>VALVULAS</v>
          </cell>
        </row>
        <row r="145">
          <cell r="A145">
            <v>7350</v>
          </cell>
          <cell r="B145" t="str">
            <v xml:space="preserve">VALVULA DE COMPUERTA  BRONCE ROSC   D : 2 </v>
          </cell>
          <cell r="C145" t="str">
            <v xml:space="preserve">U </v>
          </cell>
          <cell r="D145">
            <v>2</v>
          </cell>
          <cell r="E145">
            <v>0</v>
          </cell>
          <cell r="F145">
            <v>35.03</v>
          </cell>
        </row>
        <row r="146">
          <cell r="A146">
            <v>7400</v>
          </cell>
          <cell r="B146" t="str">
            <v xml:space="preserve">VALVULA DE COMPUERTA ROSC BRONCE   D : 1-1/2 </v>
          </cell>
          <cell r="C146" t="str">
            <v xml:space="preserve">U </v>
          </cell>
          <cell r="D146">
            <v>1</v>
          </cell>
          <cell r="E146">
            <v>0</v>
          </cell>
          <cell r="F146">
            <v>21.99</v>
          </cell>
        </row>
        <row r="147">
          <cell r="A147">
            <v>7500</v>
          </cell>
          <cell r="B147" t="str">
            <v>VALVULA DE COMPUERTA ROSC BRONCE   D : 1</v>
          </cell>
          <cell r="C147" t="str">
            <v xml:space="preserve">U </v>
          </cell>
          <cell r="D147">
            <v>4</v>
          </cell>
          <cell r="E147">
            <v>0</v>
          </cell>
          <cell r="F147">
            <v>11.41</v>
          </cell>
        </row>
        <row r="148">
          <cell r="A148">
            <v>7550</v>
          </cell>
          <cell r="B148" t="str">
            <v>VALVULA DE COMPUERTA ROSC BRONCE   D : 3/4</v>
          </cell>
          <cell r="C148" t="str">
            <v xml:space="preserve">U </v>
          </cell>
          <cell r="D148">
            <v>7</v>
          </cell>
          <cell r="E148">
            <v>0</v>
          </cell>
          <cell r="F148">
            <v>8.35</v>
          </cell>
        </row>
        <row r="149">
          <cell r="A149">
            <v>7600</v>
          </cell>
          <cell r="B149" t="str">
            <v>VALVULA DE COMPUERTA ROSC BRONCE   D : 1/2</v>
          </cell>
          <cell r="C149" t="str">
            <v xml:space="preserve">U </v>
          </cell>
          <cell r="D149">
            <v>19</v>
          </cell>
          <cell r="E149">
            <v>0</v>
          </cell>
          <cell r="F149">
            <v>6.4</v>
          </cell>
        </row>
        <row r="150">
          <cell r="A150">
            <v>7650</v>
          </cell>
          <cell r="B150" t="str">
            <v xml:space="preserve">LLAVES DE MANGERA </v>
          </cell>
          <cell r="C150" t="str">
            <v xml:space="preserve">U </v>
          </cell>
          <cell r="D150">
            <v>15</v>
          </cell>
          <cell r="E150">
            <v>0</v>
          </cell>
          <cell r="F150">
            <v>5.7</v>
          </cell>
        </row>
        <row r="151">
          <cell r="A151">
            <v>7700</v>
          </cell>
          <cell r="B151" t="str">
            <v>CAJA PARA MEDIDOR</v>
          </cell>
          <cell r="C151" t="str">
            <v xml:space="preserve">U </v>
          </cell>
          <cell r="D151">
            <v>1</v>
          </cell>
          <cell r="E151">
            <v>0</v>
          </cell>
          <cell r="F151">
            <v>115.92</v>
          </cell>
        </row>
        <row r="152">
          <cell r="A152">
            <v>7750</v>
          </cell>
          <cell r="B152" t="str">
            <v>MEDIDOR DE CHORRO MULTIPLE CON 2 ACOPLES D=1"</v>
          </cell>
          <cell r="C152" t="str">
            <v xml:space="preserve">U </v>
          </cell>
          <cell r="D152">
            <v>1</v>
          </cell>
          <cell r="E152">
            <v>0</v>
          </cell>
          <cell r="F152">
            <v>50.08</v>
          </cell>
        </row>
        <row r="154">
          <cell r="A154">
            <v>7760</v>
          </cell>
          <cell r="B154" t="str">
            <v>MISCELANEOS</v>
          </cell>
          <cell r="C154" t="str">
            <v>GLB</v>
          </cell>
          <cell r="D154">
            <v>46</v>
          </cell>
          <cell r="E154">
            <v>0</v>
          </cell>
          <cell r="F154">
            <v>0.43</v>
          </cell>
        </row>
        <row r="156">
          <cell r="B156" t="str">
            <v>ACCESORIOS DE RED</v>
          </cell>
        </row>
        <row r="157">
          <cell r="A157">
            <v>8600</v>
          </cell>
          <cell r="B157" t="str">
            <v>ACCESORIOS DE PVC PRESIÓN ROSCADA. D= 2"</v>
          </cell>
          <cell r="C157" t="str">
            <v>U</v>
          </cell>
          <cell r="D157">
            <v>42</v>
          </cell>
          <cell r="E157">
            <v>0</v>
          </cell>
          <cell r="F157">
            <v>2.4700000000000002</v>
          </cell>
        </row>
        <row r="158">
          <cell r="A158">
            <v>8650</v>
          </cell>
          <cell r="B158" t="str">
            <v>ACCESORIOS DE PVC PRESIÓN ROSCADA. D= 1-1/2"</v>
          </cell>
          <cell r="C158" t="str">
            <v>U</v>
          </cell>
          <cell r="D158">
            <v>212</v>
          </cell>
          <cell r="E158">
            <v>0</v>
          </cell>
          <cell r="F158">
            <v>2.4700000000000002</v>
          </cell>
        </row>
        <row r="159">
          <cell r="A159">
            <v>8750</v>
          </cell>
          <cell r="B159" t="str">
            <v>ACCESORIOS DE PVC PRESIÓN ROSCADA. D= 1"</v>
          </cell>
          <cell r="C159" t="str">
            <v>U</v>
          </cell>
          <cell r="D159">
            <v>244</v>
          </cell>
          <cell r="E159">
            <v>0</v>
          </cell>
          <cell r="F159">
            <v>2.4700000000000002</v>
          </cell>
        </row>
        <row r="160">
          <cell r="A160">
            <v>8800</v>
          </cell>
          <cell r="B160" t="str">
            <v>ACCESORIOS DE PVC PRESIÓN ROSCADA. D= 3/4"</v>
          </cell>
          <cell r="C160" t="str">
            <v>U</v>
          </cell>
          <cell r="D160">
            <v>160</v>
          </cell>
          <cell r="E160">
            <v>0</v>
          </cell>
          <cell r="F160">
            <v>2.4700000000000002</v>
          </cell>
        </row>
        <row r="161">
          <cell r="A161">
            <v>8850</v>
          </cell>
          <cell r="B161" t="str">
            <v>ACCESORIOS DE PVC PRESIÓN ROSCADA. D= 1/2"</v>
          </cell>
          <cell r="C161" t="str">
            <v>U</v>
          </cell>
          <cell r="D161">
            <v>42</v>
          </cell>
          <cell r="E161">
            <v>0</v>
          </cell>
          <cell r="F161">
            <v>2.4700000000000002</v>
          </cell>
        </row>
        <row r="162">
          <cell r="D162">
            <v>700</v>
          </cell>
        </row>
        <row r="164">
          <cell r="A164" t="str">
            <v>600-01</v>
          </cell>
          <cell r="B164" t="str">
            <v>CTO. BOMBAS Y CISTERNA #1  (VÁLVULAS Y ACC.)</v>
          </cell>
          <cell r="C164" t="str">
            <v>GLB</v>
          </cell>
          <cell r="D164">
            <v>23</v>
          </cell>
          <cell r="E164">
            <v>0</v>
          </cell>
          <cell r="F164">
            <v>48.71</v>
          </cell>
        </row>
        <row r="165">
          <cell r="B165" t="str">
            <v>TUBERÍA</v>
          </cell>
        </row>
        <row r="166">
          <cell r="A166">
            <v>100</v>
          </cell>
          <cell r="B166" t="str">
            <v>TUBERIA DE PVC PRESIÓN U/Z  D= 110mm    0.8MPa</v>
          </cell>
          <cell r="C166" t="str">
            <v>MTS</v>
          </cell>
          <cell r="D166">
            <v>3</v>
          </cell>
          <cell r="E166">
            <v>0</v>
          </cell>
          <cell r="F166">
            <v>6.92</v>
          </cell>
        </row>
        <row r="167">
          <cell r="A167">
            <v>300</v>
          </cell>
          <cell r="B167" t="str">
            <v>TUBERIA DE PVC PRESIÓN U/Z  D= 75mm    0.8MPa</v>
          </cell>
          <cell r="C167" t="str">
            <v>MTS</v>
          </cell>
          <cell r="D167">
            <v>14</v>
          </cell>
          <cell r="E167">
            <v>0</v>
          </cell>
          <cell r="F167">
            <v>3.27</v>
          </cell>
        </row>
        <row r="168">
          <cell r="A168">
            <v>400</v>
          </cell>
          <cell r="B168" t="str">
            <v>TUBERIA DE PVC PRESIÓN U/Z  D= 63mm    0.8MPa</v>
          </cell>
          <cell r="C168" t="str">
            <v>MTS</v>
          </cell>
          <cell r="D168">
            <v>2</v>
          </cell>
          <cell r="E168">
            <v>0</v>
          </cell>
          <cell r="F168">
            <v>2.61</v>
          </cell>
        </row>
        <row r="169">
          <cell r="A169">
            <v>500</v>
          </cell>
          <cell r="B169" t="str">
            <v>TUBERIA DE PVC PRESIÓN ROSC. D= 2"</v>
          </cell>
          <cell r="C169" t="str">
            <v>MTS</v>
          </cell>
          <cell r="D169">
            <v>3</v>
          </cell>
          <cell r="E169">
            <v>0</v>
          </cell>
          <cell r="F169">
            <v>5.07</v>
          </cell>
        </row>
        <row r="170">
          <cell r="A170">
            <v>600</v>
          </cell>
          <cell r="B170" t="str">
            <v>TUBERIA DE PVC PRESIÓN ROSC. D= 1 1/2"</v>
          </cell>
          <cell r="C170" t="str">
            <v>MTS</v>
          </cell>
          <cell r="D170">
            <v>1</v>
          </cell>
          <cell r="E170">
            <v>0</v>
          </cell>
          <cell r="F170">
            <v>4.03</v>
          </cell>
        </row>
        <row r="171">
          <cell r="D171">
            <v>23</v>
          </cell>
        </row>
        <row r="172">
          <cell r="A172" t="str">
            <v>600-02</v>
          </cell>
          <cell r="B172" t="str">
            <v xml:space="preserve">TUBERÍA DE PRESIÓN U/Z , ROSCABLE </v>
          </cell>
          <cell r="C172" t="str">
            <v>GLB</v>
          </cell>
          <cell r="D172">
            <v>1</v>
          </cell>
          <cell r="E172">
            <v>0</v>
          </cell>
          <cell r="F172">
            <v>81.900000000000006</v>
          </cell>
        </row>
        <row r="173">
          <cell r="A173">
            <v>1001</v>
          </cell>
          <cell r="B173" t="str">
            <v>TUBERIA DE PVC PP ROSCABLE  D= 2"</v>
          </cell>
          <cell r="C173" t="str">
            <v>MTS</v>
          </cell>
          <cell r="D173">
            <v>6</v>
          </cell>
          <cell r="E173">
            <v>0</v>
          </cell>
          <cell r="F173">
            <v>6.88</v>
          </cell>
        </row>
        <row r="174">
          <cell r="A174">
            <v>1002</v>
          </cell>
          <cell r="B174" t="str">
            <v>TUBERIA DE PVC PP ROSCABLE  D= 1-1/2"</v>
          </cell>
          <cell r="C174" t="str">
            <v>MTS</v>
          </cell>
          <cell r="D174">
            <v>6</v>
          </cell>
          <cell r="E174">
            <v>0</v>
          </cell>
          <cell r="F174">
            <v>5.15</v>
          </cell>
        </row>
        <row r="175">
          <cell r="A175">
            <v>101</v>
          </cell>
          <cell r="B175" t="str">
            <v>CODO PVC  EC    D=110mm x 90O</v>
          </cell>
          <cell r="C175" t="str">
            <v>U</v>
          </cell>
          <cell r="D175">
            <v>2</v>
          </cell>
          <cell r="E175">
            <v>0</v>
          </cell>
          <cell r="F175">
            <v>9.8800000000000008</v>
          </cell>
        </row>
        <row r="176">
          <cell r="A176">
            <v>103</v>
          </cell>
          <cell r="B176" t="str">
            <v>CODO PVC  EC    D=75mm x 90O</v>
          </cell>
          <cell r="C176" t="str">
            <v>U</v>
          </cell>
          <cell r="D176">
            <v>4</v>
          </cell>
          <cell r="E176">
            <v>0</v>
          </cell>
          <cell r="F176">
            <v>5.19</v>
          </cell>
        </row>
        <row r="177">
          <cell r="A177">
            <v>107</v>
          </cell>
          <cell r="B177" t="str">
            <v>REDUCTOR 1  BUJE EC  75mm A 63mm</v>
          </cell>
          <cell r="C177" t="str">
            <v>U</v>
          </cell>
          <cell r="D177">
            <v>2</v>
          </cell>
          <cell r="E177">
            <v>0</v>
          </cell>
          <cell r="F177">
            <v>1.86</v>
          </cell>
        </row>
        <row r="178">
          <cell r="A178">
            <v>108</v>
          </cell>
          <cell r="B178" t="str">
            <v>ADAPTADOR   1   H   CR   EC   63mm x 2"</v>
          </cell>
          <cell r="C178" t="str">
            <v>U</v>
          </cell>
          <cell r="D178">
            <v>4</v>
          </cell>
          <cell r="E178">
            <v>0</v>
          </cell>
          <cell r="F178">
            <v>2.34</v>
          </cell>
        </row>
        <row r="179">
          <cell r="A179">
            <v>112</v>
          </cell>
          <cell r="B179" t="str">
            <v>ADAPTADOR   M   CR   EC   110mm x 4"</v>
          </cell>
          <cell r="C179" t="str">
            <v>U</v>
          </cell>
          <cell r="D179">
            <v>2</v>
          </cell>
          <cell r="E179">
            <v>0</v>
          </cell>
          <cell r="F179">
            <v>6.61</v>
          </cell>
        </row>
        <row r="180">
          <cell r="A180">
            <v>113</v>
          </cell>
          <cell r="B180" t="str">
            <v>ADAPTADOR   M   CR   EC   75mm x 3"</v>
          </cell>
          <cell r="C180" t="str">
            <v>U</v>
          </cell>
          <cell r="D180">
            <v>6</v>
          </cell>
          <cell r="E180">
            <v>0</v>
          </cell>
          <cell r="F180">
            <v>6.15</v>
          </cell>
        </row>
        <row r="181">
          <cell r="A181">
            <v>115</v>
          </cell>
          <cell r="B181" t="str">
            <v>ADAPTADOR   M   CR   EC   63mm x 2"</v>
          </cell>
          <cell r="C181" t="str">
            <v>U</v>
          </cell>
          <cell r="D181">
            <v>2</v>
          </cell>
          <cell r="E181">
            <v>0</v>
          </cell>
          <cell r="F181">
            <v>2.4700000000000002</v>
          </cell>
        </row>
        <row r="182">
          <cell r="A182">
            <v>2000</v>
          </cell>
          <cell r="B182" t="str">
            <v>UNIÓN UNIVERSAL PVC  D=4"</v>
          </cell>
          <cell r="C182" t="str">
            <v>U</v>
          </cell>
          <cell r="D182">
            <v>2</v>
          </cell>
          <cell r="E182">
            <v>0</v>
          </cell>
          <cell r="F182">
            <v>28.13</v>
          </cell>
        </row>
        <row r="183">
          <cell r="A183">
            <v>119</v>
          </cell>
          <cell r="B183" t="str">
            <v>TEE   1     EC  75mm</v>
          </cell>
          <cell r="C183" t="str">
            <v>U</v>
          </cell>
          <cell r="D183">
            <v>2</v>
          </cell>
          <cell r="E183">
            <v>0</v>
          </cell>
          <cell r="F183">
            <v>3.83</v>
          </cell>
        </row>
        <row r="184">
          <cell r="A184">
            <v>120</v>
          </cell>
          <cell r="B184" t="str">
            <v>TEE   1     EC  63mm</v>
          </cell>
          <cell r="C184" t="str">
            <v>U</v>
          </cell>
          <cell r="D184">
            <v>3</v>
          </cell>
          <cell r="E184">
            <v>0</v>
          </cell>
          <cell r="F184">
            <v>3.53</v>
          </cell>
        </row>
        <row r="185">
          <cell r="A185">
            <v>123</v>
          </cell>
          <cell r="B185" t="str">
            <v>UNIÓN  CC   EC  75mm</v>
          </cell>
          <cell r="C185" t="str">
            <v>U</v>
          </cell>
          <cell r="D185">
            <v>6</v>
          </cell>
          <cell r="E185">
            <v>0</v>
          </cell>
          <cell r="F185">
            <v>1.94</v>
          </cell>
        </row>
        <row r="186">
          <cell r="A186">
            <v>124</v>
          </cell>
          <cell r="B186" t="str">
            <v>UNIÓN  CC   EC  63mm</v>
          </cell>
          <cell r="C186" t="str">
            <v>U</v>
          </cell>
          <cell r="D186">
            <v>2</v>
          </cell>
          <cell r="E186">
            <v>0</v>
          </cell>
          <cell r="F186">
            <v>2.83</v>
          </cell>
        </row>
        <row r="187">
          <cell r="A187">
            <v>2400</v>
          </cell>
          <cell r="B187" t="str">
            <v>CODO 1 R/R   H   POLIPROPILENO  2" x 90O</v>
          </cell>
          <cell r="C187" t="str">
            <v>UNIDAD</v>
          </cell>
          <cell r="D187">
            <v>3</v>
          </cell>
          <cell r="E187">
            <v>0</v>
          </cell>
          <cell r="F187">
            <v>4.59</v>
          </cell>
        </row>
        <row r="188">
          <cell r="A188">
            <v>2600</v>
          </cell>
          <cell r="B188" t="str">
            <v>CODO 1 R/R   H   POLIPROPILENO  1-1/4" x 90O</v>
          </cell>
          <cell r="C188" t="str">
            <v>UNIDAD</v>
          </cell>
          <cell r="D188">
            <v>3</v>
          </cell>
          <cell r="E188">
            <v>0</v>
          </cell>
          <cell r="F188">
            <v>3.52</v>
          </cell>
        </row>
        <row r="189">
          <cell r="A189">
            <v>3000</v>
          </cell>
          <cell r="B189" t="str">
            <v xml:space="preserve">TEE 1 R/R   POLIPROPILENO  2" </v>
          </cell>
          <cell r="C189" t="str">
            <v>UNIDAD</v>
          </cell>
          <cell r="D189">
            <v>4</v>
          </cell>
          <cell r="E189">
            <v>0</v>
          </cell>
          <cell r="F189">
            <v>5.89</v>
          </cell>
        </row>
        <row r="190">
          <cell r="A190">
            <v>3400</v>
          </cell>
          <cell r="B190" t="str">
            <v xml:space="preserve">REDUCTOR  1 BUJE  PP R  2" x 1-1/2" </v>
          </cell>
          <cell r="C190" t="str">
            <v>UNIDAD</v>
          </cell>
          <cell r="D190">
            <v>2</v>
          </cell>
          <cell r="E190">
            <v>0</v>
          </cell>
          <cell r="F190">
            <v>2.85</v>
          </cell>
        </row>
        <row r="191">
          <cell r="A191">
            <v>3500</v>
          </cell>
          <cell r="B191" t="str">
            <v xml:space="preserve">REDUCTOR  1 BUJE  PP R  2" x 1-1/4" </v>
          </cell>
          <cell r="C191" t="str">
            <v>UNIDAD</v>
          </cell>
          <cell r="D191">
            <v>2</v>
          </cell>
          <cell r="E191">
            <v>0</v>
          </cell>
          <cell r="F191">
            <v>2.12</v>
          </cell>
        </row>
        <row r="192">
          <cell r="A192">
            <v>3700</v>
          </cell>
          <cell r="B192" t="str">
            <v xml:space="preserve">REDUCTOR  1 BUJE  PP R  2" x 1/2" </v>
          </cell>
          <cell r="C192" t="str">
            <v>UNIDAD</v>
          </cell>
          <cell r="D192">
            <v>2</v>
          </cell>
          <cell r="E192">
            <v>0</v>
          </cell>
          <cell r="F192">
            <v>1.94</v>
          </cell>
        </row>
        <row r="193">
          <cell r="A193">
            <v>3800</v>
          </cell>
          <cell r="B193" t="str">
            <v xml:space="preserve">REDUCTOR  1 BUJE  PP R 1-1/ 2" x 1-1/4" </v>
          </cell>
          <cell r="C193" t="str">
            <v>UNIDAD</v>
          </cell>
          <cell r="D193">
            <v>2</v>
          </cell>
          <cell r="E193">
            <v>0</v>
          </cell>
          <cell r="F193">
            <v>0.62</v>
          </cell>
        </row>
        <row r="194">
          <cell r="A194">
            <v>4700</v>
          </cell>
          <cell r="B194" t="str">
            <v>REDUCTOR  2  BUJE PP  R  1/2" x 1/4"</v>
          </cell>
          <cell r="C194" t="str">
            <v>UNIDAD</v>
          </cell>
          <cell r="D194">
            <v>2</v>
          </cell>
          <cell r="E194">
            <v>0</v>
          </cell>
          <cell r="F194">
            <v>0.52</v>
          </cell>
        </row>
        <row r="195">
          <cell r="A195">
            <v>4800</v>
          </cell>
          <cell r="B195" t="str">
            <v>TAPÓN    M   1   R/R    POLIPROPILENO   2"</v>
          </cell>
          <cell r="C195" t="str">
            <v>UNIDAD</v>
          </cell>
          <cell r="D195">
            <v>2</v>
          </cell>
          <cell r="E195">
            <v>0</v>
          </cell>
          <cell r="F195">
            <v>1.99</v>
          </cell>
        </row>
        <row r="196">
          <cell r="A196">
            <v>5000</v>
          </cell>
          <cell r="B196" t="str">
            <v>UNIÓN   UNIVERSAL  1  R/R    POLIPROPILENO   2"</v>
          </cell>
          <cell r="C196" t="str">
            <v>UNIDAD</v>
          </cell>
          <cell r="D196">
            <v>4</v>
          </cell>
          <cell r="E196">
            <v>0</v>
          </cell>
          <cell r="F196">
            <v>12.92</v>
          </cell>
        </row>
        <row r="197">
          <cell r="A197">
            <v>5100</v>
          </cell>
          <cell r="B197" t="str">
            <v>UNIÓN   UNIVERSAL  1  R/R    POLIPROPILENO   1-1/2"</v>
          </cell>
          <cell r="C197" t="str">
            <v>UNIDAD</v>
          </cell>
          <cell r="D197">
            <v>2</v>
          </cell>
          <cell r="E197">
            <v>0</v>
          </cell>
          <cell r="F197">
            <v>8.75</v>
          </cell>
        </row>
        <row r="198">
          <cell r="A198">
            <v>7200</v>
          </cell>
          <cell r="B198" t="str">
            <v xml:space="preserve">VALVULA ESFERICA  CROMADA  ROSC. D: 4" </v>
          </cell>
          <cell r="C198" t="str">
            <v xml:space="preserve">U </v>
          </cell>
          <cell r="D198">
            <v>1</v>
          </cell>
          <cell r="E198">
            <v>0</v>
          </cell>
          <cell r="F198">
            <v>148.94999999999999</v>
          </cell>
        </row>
        <row r="199">
          <cell r="A199">
            <v>7250</v>
          </cell>
          <cell r="B199" t="str">
            <v xml:space="preserve">VALVULA ESFERICA  CROMADA   ROSC. D: 3" </v>
          </cell>
          <cell r="C199" t="str">
            <v xml:space="preserve">U </v>
          </cell>
          <cell r="D199">
            <v>2</v>
          </cell>
          <cell r="E199">
            <v>0</v>
          </cell>
          <cell r="F199">
            <v>111.15</v>
          </cell>
        </row>
        <row r="200">
          <cell r="A200">
            <v>7350</v>
          </cell>
          <cell r="B200" t="str">
            <v xml:space="preserve">VALVULA DE COMPUERTA  BRONCE ROSC   D : 2 </v>
          </cell>
          <cell r="C200" t="str">
            <v xml:space="preserve">U </v>
          </cell>
          <cell r="D200">
            <v>4</v>
          </cell>
          <cell r="E200">
            <v>0</v>
          </cell>
          <cell r="F200">
            <v>24.85</v>
          </cell>
        </row>
        <row r="201">
          <cell r="A201">
            <v>7400</v>
          </cell>
          <cell r="B201" t="str">
            <v xml:space="preserve">VALVULA DE COMPUERTA ROSC BRONCE   D : 1-1/2 </v>
          </cell>
          <cell r="C201" t="str">
            <v xml:space="preserve">U </v>
          </cell>
          <cell r="D201">
            <v>2</v>
          </cell>
          <cell r="E201">
            <v>0</v>
          </cell>
          <cell r="F201">
            <v>19.989999999999998</v>
          </cell>
        </row>
        <row r="202">
          <cell r="A202">
            <v>7850</v>
          </cell>
          <cell r="B202" t="str">
            <v>VÁLVULA CHECK  ROSC .  BRONCE   D=2"</v>
          </cell>
          <cell r="C202" t="str">
            <v>U</v>
          </cell>
          <cell r="D202">
            <v>2</v>
          </cell>
          <cell r="E202">
            <v>0</v>
          </cell>
          <cell r="F202">
            <v>54</v>
          </cell>
        </row>
        <row r="203">
          <cell r="A203">
            <v>7900</v>
          </cell>
          <cell r="B203" t="str">
            <v>VÁLVULA DE PIE BRONCE  D=3"</v>
          </cell>
          <cell r="C203" t="str">
            <v>U</v>
          </cell>
          <cell r="D203">
            <v>2</v>
          </cell>
          <cell r="E203">
            <v>0</v>
          </cell>
          <cell r="F203">
            <v>59.27</v>
          </cell>
        </row>
        <row r="204">
          <cell r="A204">
            <v>7950</v>
          </cell>
          <cell r="B204" t="str">
            <v>KALIPEGA</v>
          </cell>
          <cell r="C204" t="str">
            <v>GALÓN</v>
          </cell>
          <cell r="D204">
            <v>1</v>
          </cell>
          <cell r="E204">
            <v>0</v>
          </cell>
          <cell r="F204">
            <v>27.58</v>
          </cell>
        </row>
        <row r="205">
          <cell r="A205">
            <v>7960</v>
          </cell>
          <cell r="B205" t="str">
            <v>POLILIMPIA</v>
          </cell>
          <cell r="C205" t="str">
            <v>GALÓN</v>
          </cell>
          <cell r="D205">
            <v>1</v>
          </cell>
          <cell r="E205">
            <v>0</v>
          </cell>
          <cell r="F205">
            <v>15.95</v>
          </cell>
        </row>
        <row r="206">
          <cell r="A206">
            <v>9100</v>
          </cell>
          <cell r="B206" t="str">
            <v>PASTA POLIMEX   125cc</v>
          </cell>
          <cell r="C206" t="str">
            <v>UNIDAD</v>
          </cell>
          <cell r="D206">
            <v>6</v>
          </cell>
          <cell r="E206">
            <v>0</v>
          </cell>
          <cell r="F206">
            <v>8.08</v>
          </cell>
        </row>
        <row r="207">
          <cell r="A207">
            <v>9150</v>
          </cell>
          <cell r="B207" t="str">
            <v>TEFLON EN CINTA (ROJO)</v>
          </cell>
          <cell r="C207" t="str">
            <v>UNIDAD</v>
          </cell>
          <cell r="D207">
            <v>25</v>
          </cell>
          <cell r="E207">
            <v>0</v>
          </cell>
          <cell r="F207">
            <v>0.23</v>
          </cell>
        </row>
        <row r="209">
          <cell r="A209" t="str">
            <v>800-01</v>
          </cell>
          <cell r="B209" t="str">
            <v>CTO. BOMBAS Y CISTERNA  #2  (TUBERÍA Y ACC.)</v>
          </cell>
          <cell r="C209" t="str">
            <v>GLB</v>
          </cell>
          <cell r="D209">
            <v>15</v>
          </cell>
          <cell r="E209">
            <v>0</v>
          </cell>
          <cell r="F209">
            <v>8.5399999999999991</v>
          </cell>
        </row>
        <row r="210">
          <cell r="B210" t="str">
            <v>TUBERÍA</v>
          </cell>
        </row>
        <row r="211">
          <cell r="A211">
            <v>700</v>
          </cell>
          <cell r="B211" t="str">
            <v>TUBERIA DE PVC PRESIÓN ROSC. D= 1 1/4"</v>
          </cell>
          <cell r="C211" t="str">
            <v>MTS</v>
          </cell>
          <cell r="D211">
            <v>12</v>
          </cell>
          <cell r="E211">
            <v>0</v>
          </cell>
          <cell r="F211">
            <v>3.34</v>
          </cell>
        </row>
        <row r="212">
          <cell r="A212">
            <v>800</v>
          </cell>
          <cell r="B212" t="str">
            <v>TUBERIA DE PVC PRESIÓN ROSC. D= 1"</v>
          </cell>
          <cell r="C212" t="str">
            <v>MTS</v>
          </cell>
          <cell r="D212">
            <v>3</v>
          </cell>
          <cell r="E212">
            <v>0</v>
          </cell>
          <cell r="F212">
            <v>2.57</v>
          </cell>
        </row>
        <row r="213">
          <cell r="D213">
            <v>15</v>
          </cell>
        </row>
        <row r="214">
          <cell r="A214" t="str">
            <v>800-02</v>
          </cell>
          <cell r="B214" t="str">
            <v xml:space="preserve">TUBERÍA DE PRESIÓN U/Z , ROSCABLE </v>
          </cell>
          <cell r="C214" t="str">
            <v>GLB</v>
          </cell>
          <cell r="D214">
            <v>1</v>
          </cell>
          <cell r="E214">
            <v>0</v>
          </cell>
          <cell r="F214">
            <v>43.01</v>
          </cell>
        </row>
        <row r="215">
          <cell r="A215">
            <v>2600</v>
          </cell>
          <cell r="B215" t="str">
            <v>CODO 1 R/R   H   POLIPROPILENO  1-1/4" x 90O</v>
          </cell>
          <cell r="C215" t="str">
            <v>UNIDAD</v>
          </cell>
          <cell r="D215">
            <v>2</v>
          </cell>
          <cell r="E215">
            <v>0</v>
          </cell>
          <cell r="F215">
            <v>3.52</v>
          </cell>
        </row>
        <row r="216">
          <cell r="A216">
            <v>2700</v>
          </cell>
          <cell r="B216" t="str">
            <v>CODO 1 R/R   H   POLIPROPILENO  1" x 90O</v>
          </cell>
          <cell r="C216" t="str">
            <v>UNIDAD</v>
          </cell>
          <cell r="D216">
            <v>1</v>
          </cell>
          <cell r="E216">
            <v>0</v>
          </cell>
          <cell r="F216">
            <v>1.33</v>
          </cell>
        </row>
        <row r="217">
          <cell r="A217">
            <v>3200</v>
          </cell>
          <cell r="B217" t="str">
            <v xml:space="preserve">TEE 1 R/R   POLIPROPILENO  1" </v>
          </cell>
          <cell r="C217" t="str">
            <v>UNIDAD</v>
          </cell>
          <cell r="D217">
            <v>3</v>
          </cell>
          <cell r="E217">
            <v>0</v>
          </cell>
          <cell r="F217">
            <v>1.5</v>
          </cell>
        </row>
        <row r="218">
          <cell r="A218">
            <v>3900</v>
          </cell>
          <cell r="B218" t="str">
            <v xml:space="preserve">REDUCTOR  1 BUJE  PP R 1-1/ 2" x 1" </v>
          </cell>
          <cell r="C218" t="str">
            <v>UNIDAD</v>
          </cell>
          <cell r="D218">
            <v>1</v>
          </cell>
          <cell r="E218">
            <v>0</v>
          </cell>
          <cell r="F218">
            <v>0.76</v>
          </cell>
        </row>
        <row r="219">
          <cell r="A219">
            <v>4700</v>
          </cell>
          <cell r="B219" t="str">
            <v>REDUCTOR  2  BUJE PP  R  1/2" x 1/4"</v>
          </cell>
          <cell r="C219" t="str">
            <v>UNIDAD</v>
          </cell>
          <cell r="D219">
            <v>1</v>
          </cell>
          <cell r="E219">
            <v>0</v>
          </cell>
          <cell r="F219">
            <v>0.52</v>
          </cell>
        </row>
        <row r="220">
          <cell r="A220">
            <v>4900</v>
          </cell>
          <cell r="B220" t="str">
            <v>TAPÓN    M   1   R/R    POLIPROPILENO   1"</v>
          </cell>
          <cell r="C220" t="str">
            <v>UNIDAD</v>
          </cell>
          <cell r="D220">
            <v>1</v>
          </cell>
          <cell r="E220">
            <v>0</v>
          </cell>
          <cell r="F220">
            <v>0.45</v>
          </cell>
        </row>
        <row r="221">
          <cell r="A221">
            <v>5200</v>
          </cell>
          <cell r="B221" t="str">
            <v>UNIÓN   UNIVERSAL  1  R/R    POLIPROPILENO   1-1/4"</v>
          </cell>
          <cell r="C221" t="str">
            <v>UNIDAD</v>
          </cell>
          <cell r="D221">
            <v>1</v>
          </cell>
          <cell r="E221">
            <v>0</v>
          </cell>
          <cell r="F221">
            <v>6.58</v>
          </cell>
        </row>
        <row r="222">
          <cell r="A222">
            <v>5300</v>
          </cell>
          <cell r="B222" t="str">
            <v>UNIÓN   UNIVERSAL  1  R/R    POLIPROPILENO   1"</v>
          </cell>
          <cell r="C222" t="str">
            <v>UNIDAD</v>
          </cell>
          <cell r="D222">
            <v>2</v>
          </cell>
          <cell r="E222">
            <v>0</v>
          </cell>
          <cell r="F222">
            <v>2.91</v>
          </cell>
        </row>
        <row r="223">
          <cell r="A223">
            <v>5500</v>
          </cell>
          <cell r="B223" t="str">
            <v>TEE  REDUCTORA   1  R/R    POLIPROPILENO   1"x1/2"</v>
          </cell>
          <cell r="C223" t="str">
            <v>UNIDAD</v>
          </cell>
          <cell r="D223">
            <v>1</v>
          </cell>
          <cell r="E223">
            <v>0</v>
          </cell>
          <cell r="F223">
            <v>1.59</v>
          </cell>
        </row>
        <row r="224">
          <cell r="A224">
            <v>7450</v>
          </cell>
          <cell r="B224" t="str">
            <v>VALVULA DE COMPUERTA ROSC BRONCE   D : 1-1/4</v>
          </cell>
          <cell r="C224" t="str">
            <v xml:space="preserve">U </v>
          </cell>
          <cell r="D224">
            <v>1</v>
          </cell>
          <cell r="E224">
            <v>0</v>
          </cell>
          <cell r="F224">
            <v>14.9</v>
          </cell>
        </row>
        <row r="225">
          <cell r="A225">
            <v>7500</v>
          </cell>
          <cell r="B225" t="str">
            <v>VALVULA DE COMPUERTA ROSC BRONCE   D : 1</v>
          </cell>
          <cell r="C225" t="str">
            <v xml:space="preserve">U </v>
          </cell>
          <cell r="D225">
            <v>3</v>
          </cell>
          <cell r="E225">
            <v>0</v>
          </cell>
          <cell r="F225">
            <v>10.49</v>
          </cell>
        </row>
        <row r="226">
          <cell r="A226">
            <v>7900</v>
          </cell>
          <cell r="B226" t="str">
            <v>VÁLVULA CHECK  ROSC .  BRONCE   D=1"</v>
          </cell>
          <cell r="C226" t="str">
            <v>U</v>
          </cell>
          <cell r="D226">
            <v>1</v>
          </cell>
          <cell r="E226">
            <v>0</v>
          </cell>
          <cell r="F226">
            <v>16.61</v>
          </cell>
        </row>
        <row r="227">
          <cell r="A227">
            <v>8250</v>
          </cell>
          <cell r="B227" t="str">
            <v>VÁLVULA DE PIE BRONCE  D=1-1/4"</v>
          </cell>
          <cell r="C227" t="str">
            <v>U</v>
          </cell>
          <cell r="D227">
            <v>1</v>
          </cell>
          <cell r="E227">
            <v>0</v>
          </cell>
          <cell r="F227">
            <v>23.09</v>
          </cell>
        </row>
        <row r="228">
          <cell r="A228">
            <v>9100</v>
          </cell>
          <cell r="B228" t="str">
            <v>PASTA POLIMEX   125cc</v>
          </cell>
          <cell r="C228" t="str">
            <v>UNIDAD</v>
          </cell>
          <cell r="D228">
            <v>3</v>
          </cell>
          <cell r="E228">
            <v>0</v>
          </cell>
          <cell r="F228">
            <v>8.08</v>
          </cell>
        </row>
        <row r="229">
          <cell r="A229">
            <v>9150</v>
          </cell>
          <cell r="B229" t="str">
            <v>TEFLON EN CINTA (ROJO)</v>
          </cell>
          <cell r="C229" t="str">
            <v>UNIDAD</v>
          </cell>
          <cell r="D229">
            <v>15</v>
          </cell>
          <cell r="E229">
            <v>0</v>
          </cell>
          <cell r="F229">
            <v>0.23</v>
          </cell>
        </row>
        <row r="231">
          <cell r="A231">
            <v>9300</v>
          </cell>
          <cell r="B231" t="str">
            <v>EQUIPO HIDRONEUMÁTICO #1</v>
          </cell>
          <cell r="C231" t="str">
            <v>glb</v>
          </cell>
          <cell r="D231">
            <v>1</v>
          </cell>
          <cell r="E231">
            <v>0</v>
          </cell>
          <cell r="F231">
            <v>0</v>
          </cell>
        </row>
        <row r="232">
          <cell r="A232">
            <v>9310</v>
          </cell>
          <cell r="B232" t="str">
            <v>Bomba  marca F&amp;W (66-28GPM) : (Q=1.76 l/seg.- 4.16 l/seg.)</v>
          </cell>
          <cell r="C232" t="str">
            <v>U</v>
          </cell>
          <cell r="D232">
            <v>2</v>
          </cell>
          <cell r="E232">
            <v>0</v>
          </cell>
          <cell r="F232">
            <v>249.43</v>
          </cell>
        </row>
        <row r="233">
          <cell r="A233">
            <v>9315</v>
          </cell>
          <cell r="B233" t="str">
            <v>Panel de control Duplex (Incluye: Gabinete Metálico, contactor, Rele de Sobrecarga Bimetálico, Pulsador / Selector, Breaker, Luces.</v>
          </cell>
          <cell r="C233" t="str">
            <v>U</v>
          </cell>
          <cell r="D233">
            <v>1</v>
          </cell>
          <cell r="E233">
            <v>0</v>
          </cell>
          <cell r="F233">
            <v>654.79999999999995</v>
          </cell>
        </row>
        <row r="234">
          <cell r="A234">
            <v>9320</v>
          </cell>
          <cell r="B234" t="str">
            <v>Tanque de presión  Cap:119 Gls</v>
          </cell>
          <cell r="C234" t="str">
            <v>U</v>
          </cell>
          <cell r="D234">
            <v>2</v>
          </cell>
          <cell r="E234">
            <v>0</v>
          </cell>
          <cell r="F234">
            <v>422.48</v>
          </cell>
        </row>
        <row r="235">
          <cell r="A235">
            <v>9325</v>
          </cell>
          <cell r="B235" t="str">
            <v xml:space="preserve">Accesorios :  Automático de Presión(2u),Switch de nivel (1u), Manometros (2u)  </v>
          </cell>
          <cell r="C235" t="str">
            <v>glb</v>
          </cell>
          <cell r="D235">
            <v>1</v>
          </cell>
          <cell r="E235">
            <v>0</v>
          </cell>
          <cell r="F235">
            <v>30.45</v>
          </cell>
        </row>
        <row r="237">
          <cell r="A237">
            <v>9410</v>
          </cell>
          <cell r="B237" t="str">
            <v>EQUIPO HIDRONEUMÁTICO #2</v>
          </cell>
          <cell r="C237" t="str">
            <v>glb</v>
          </cell>
          <cell r="D237">
            <v>1</v>
          </cell>
          <cell r="E237">
            <v>0</v>
          </cell>
          <cell r="F237">
            <v>0</v>
          </cell>
        </row>
        <row r="238">
          <cell r="A238">
            <v>9415</v>
          </cell>
          <cell r="B238" t="str">
            <v>Bomba  marca F&amp;W (66-28GPM) : (Q=1.76 l/seg.- 4.16 l/seg.)</v>
          </cell>
          <cell r="C238" t="str">
            <v>U</v>
          </cell>
          <cell r="D238">
            <v>1</v>
          </cell>
          <cell r="E238">
            <v>0</v>
          </cell>
          <cell r="F238">
            <v>249.43</v>
          </cell>
        </row>
        <row r="239">
          <cell r="A239">
            <v>9420</v>
          </cell>
          <cell r="B239" t="str">
            <v>Panel de control (Incluye: Gabinete Metálico, contactor, Rele de Sobrecarga Bimetálico, Pulsador / Selector, Breaker, Luces.</v>
          </cell>
          <cell r="C239" t="str">
            <v>U</v>
          </cell>
          <cell r="D239">
            <v>1</v>
          </cell>
          <cell r="E239">
            <v>0</v>
          </cell>
          <cell r="F239">
            <v>503.69</v>
          </cell>
        </row>
        <row r="240">
          <cell r="A240">
            <v>9425</v>
          </cell>
          <cell r="B240" t="str">
            <v>Tanque de presión  Cap:86 Gls</v>
          </cell>
          <cell r="C240" t="str">
            <v>U</v>
          </cell>
          <cell r="D240">
            <v>1</v>
          </cell>
          <cell r="E240">
            <v>0</v>
          </cell>
          <cell r="F240">
            <v>422.48</v>
          </cell>
        </row>
        <row r="241">
          <cell r="A241">
            <v>9430</v>
          </cell>
          <cell r="B241" t="str">
            <v xml:space="preserve">Accesorios :  Automático de Presión(1u),Switch de nivel (1u), Manometros (1u)  </v>
          </cell>
          <cell r="C241" t="str">
            <v>glb</v>
          </cell>
          <cell r="D241">
            <v>1</v>
          </cell>
          <cell r="E241">
            <v>0</v>
          </cell>
          <cell r="F241">
            <v>30.24</v>
          </cell>
        </row>
        <row r="243">
          <cell r="A243">
            <v>9500</v>
          </cell>
          <cell r="B243" t="str">
            <v>EQUIPO DE BOMBEO #3</v>
          </cell>
          <cell r="C243" t="str">
            <v>glb</v>
          </cell>
          <cell r="D243">
            <v>1</v>
          </cell>
          <cell r="E243">
            <v>0</v>
          </cell>
          <cell r="F243">
            <v>0</v>
          </cell>
        </row>
        <row r="244">
          <cell r="A244">
            <v>9510</v>
          </cell>
          <cell r="B244" t="str">
            <v>Bomba  marca Goulds (80GPM) : (Q=5.04 l/seg.)</v>
          </cell>
          <cell r="C244" t="str">
            <v>U</v>
          </cell>
          <cell r="D244">
            <v>2</v>
          </cell>
          <cell r="E244">
            <v>0</v>
          </cell>
          <cell r="F244">
            <v>766.39</v>
          </cell>
        </row>
        <row r="245">
          <cell r="A245">
            <v>9515</v>
          </cell>
          <cell r="B245" t="str">
            <v>Arrancador Directo Duplex  para bomba de 1HP / 1HP para trabajo en alternancia</v>
          </cell>
          <cell r="C245" t="str">
            <v>U</v>
          </cell>
          <cell r="D245">
            <v>1</v>
          </cell>
          <cell r="E245">
            <v>0</v>
          </cell>
          <cell r="F245">
            <v>699.96</v>
          </cell>
        </row>
        <row r="246">
          <cell r="A246">
            <v>9520</v>
          </cell>
          <cell r="B246" t="str">
            <v>Accesorios :Switch de nivel (2u)</v>
          </cell>
          <cell r="C246" t="str">
            <v>U</v>
          </cell>
          <cell r="D246">
            <v>2</v>
          </cell>
          <cell r="E246">
            <v>0</v>
          </cell>
          <cell r="F246">
            <v>15.12</v>
          </cell>
        </row>
        <row r="248">
          <cell r="B248" t="str">
            <v>TUBERÍA (PUNTOS: 1" -3/4" -1/2" )</v>
          </cell>
        </row>
        <row r="249">
          <cell r="A249">
            <v>800</v>
          </cell>
          <cell r="B249" t="str">
            <v>TUBERIA DE PVC PRESIÓN ROSC. D= 1"</v>
          </cell>
          <cell r="C249" t="str">
            <v>MTS</v>
          </cell>
          <cell r="D249">
            <v>8</v>
          </cell>
          <cell r="E249">
            <v>0</v>
          </cell>
          <cell r="F249">
            <v>2.57</v>
          </cell>
        </row>
        <row r="250">
          <cell r="A250" t="str">
            <v>1000-1</v>
          </cell>
          <cell r="B250" t="str">
            <v>TUBERIA DE PVC PRESIÓN ROSC. D=3/4 Y 1/2"</v>
          </cell>
          <cell r="C250" t="str">
            <v>MTS</v>
          </cell>
          <cell r="D250">
            <v>28</v>
          </cell>
          <cell r="E250">
            <v>0</v>
          </cell>
          <cell r="F250">
            <v>0.95</v>
          </cell>
        </row>
        <row r="251">
          <cell r="D251">
            <v>36</v>
          </cell>
        </row>
        <row r="253">
          <cell r="A253" t="str">
            <v>9150-1</v>
          </cell>
          <cell r="B253" t="str">
            <v>ACCESORIOS  PRESIÓN ROSCADO D=1"</v>
          </cell>
          <cell r="C253" t="str">
            <v>U</v>
          </cell>
          <cell r="D253">
            <v>8</v>
          </cell>
          <cell r="E253">
            <v>0</v>
          </cell>
          <cell r="F253">
            <v>7.79</v>
          </cell>
        </row>
        <row r="254">
          <cell r="A254" t="str">
            <v>9150-2</v>
          </cell>
          <cell r="B254" t="str">
            <v>ACCESORIOS DE PRESIÓN ROSCADO  D=3/4" Y 1/2"</v>
          </cell>
          <cell r="C254" t="str">
            <v>U</v>
          </cell>
          <cell r="D254">
            <v>28</v>
          </cell>
          <cell r="E254">
            <v>0</v>
          </cell>
          <cell r="F254">
            <v>7.79</v>
          </cell>
        </row>
        <row r="256">
          <cell r="A256">
            <v>6700</v>
          </cell>
          <cell r="B256" t="str">
            <v>CODO  1  R/R   H   PP  INSERTO  METÁLICO  1/2" x 90O</v>
          </cell>
          <cell r="C256" t="str">
            <v>UNIDAD</v>
          </cell>
          <cell r="D256">
            <v>25</v>
          </cell>
          <cell r="E256">
            <v>0</v>
          </cell>
          <cell r="F256">
            <v>2.75</v>
          </cell>
        </row>
        <row r="257">
          <cell r="A257">
            <v>2900</v>
          </cell>
          <cell r="B257" t="str">
            <v>CODO 1 R/R   H   POLIPROPILENO  1/2" x 90O</v>
          </cell>
          <cell r="C257" t="str">
            <v>UNIDAD</v>
          </cell>
          <cell r="D257">
            <v>10</v>
          </cell>
          <cell r="E257">
            <v>0</v>
          </cell>
          <cell r="F257">
            <v>0.37</v>
          </cell>
        </row>
        <row r="258">
          <cell r="A258">
            <v>2800</v>
          </cell>
          <cell r="B258" t="str">
            <v>CODO 1 R/R   H   POLIPROPILENO  3/4" x 90O</v>
          </cell>
          <cell r="C258" t="str">
            <v>UNIDAD</v>
          </cell>
          <cell r="D258">
            <v>12</v>
          </cell>
          <cell r="E258">
            <v>0</v>
          </cell>
          <cell r="F258">
            <v>0.68</v>
          </cell>
        </row>
        <row r="259">
          <cell r="A259">
            <v>2700</v>
          </cell>
          <cell r="B259" t="str">
            <v>CODO 1 R/R   H   POLIPROPILENO  1" x 90O</v>
          </cell>
          <cell r="C259" t="str">
            <v>UNIDAD</v>
          </cell>
          <cell r="D259">
            <v>8</v>
          </cell>
          <cell r="E259">
            <v>0</v>
          </cell>
          <cell r="F259">
            <v>1.33</v>
          </cell>
        </row>
        <row r="260">
          <cell r="A260">
            <v>3100</v>
          </cell>
          <cell r="B260" t="str">
            <v xml:space="preserve">TEE 1 R/R   POLIPROPILENO  1-1/2" </v>
          </cell>
          <cell r="C260" t="str">
            <v>UNIDAD</v>
          </cell>
          <cell r="D260">
            <v>17</v>
          </cell>
          <cell r="E260">
            <v>0</v>
          </cell>
          <cell r="F260">
            <v>3.34</v>
          </cell>
        </row>
        <row r="261">
          <cell r="A261">
            <v>3300</v>
          </cell>
          <cell r="B261" t="str">
            <v xml:space="preserve">TEE 1 R/R   POLIPROPILENO  3/4" </v>
          </cell>
          <cell r="C261" t="str">
            <v>UNIDAD</v>
          </cell>
          <cell r="D261">
            <v>1</v>
          </cell>
          <cell r="E261">
            <v>0</v>
          </cell>
          <cell r="F261">
            <v>0.76</v>
          </cell>
        </row>
        <row r="262">
          <cell r="A262">
            <v>3900</v>
          </cell>
          <cell r="B262" t="str">
            <v xml:space="preserve">REDUCTOR  1 BUJE  PP R 1-1/ 2" x 1" </v>
          </cell>
          <cell r="C262" t="str">
            <v>UNIDAD</v>
          </cell>
          <cell r="D262">
            <v>10</v>
          </cell>
          <cell r="E262">
            <v>0</v>
          </cell>
          <cell r="F262">
            <v>0.76</v>
          </cell>
        </row>
        <row r="263">
          <cell r="A263">
            <v>4000</v>
          </cell>
          <cell r="B263" t="str">
            <v xml:space="preserve">REDUCTOR  1 BUJE  PP R 1-1/ 2" x 3/4" </v>
          </cell>
          <cell r="C263" t="str">
            <v>UNIDAD</v>
          </cell>
          <cell r="D263">
            <v>4</v>
          </cell>
          <cell r="E263">
            <v>0</v>
          </cell>
          <cell r="F263">
            <v>0.94</v>
          </cell>
        </row>
        <row r="264">
          <cell r="A264">
            <v>4100</v>
          </cell>
          <cell r="B264" t="str">
            <v xml:space="preserve">REDUCTOR  1 BUJE  PP R 1-1/ 2" x 1/2" </v>
          </cell>
          <cell r="C264" t="str">
            <v>UNIDAD</v>
          </cell>
          <cell r="D264">
            <v>6</v>
          </cell>
          <cell r="E264">
            <v>0</v>
          </cell>
          <cell r="F264">
            <v>0.81</v>
          </cell>
        </row>
        <row r="265">
          <cell r="A265">
            <v>4400</v>
          </cell>
          <cell r="B265" t="str">
            <v xml:space="preserve">UNIÓN RED.  1  R/R  POLIPROPILENO  3/4" x 1/2" </v>
          </cell>
          <cell r="C265" t="str">
            <v>UNIDAD</v>
          </cell>
          <cell r="D265">
            <v>6</v>
          </cell>
          <cell r="E265">
            <v>0</v>
          </cell>
          <cell r="F265">
            <v>0.62</v>
          </cell>
        </row>
        <row r="266">
          <cell r="A266">
            <v>5500</v>
          </cell>
          <cell r="B266" t="str">
            <v>TEE  REDUCTORA   1  R/R    POLIPROPILENO   1"x1/2"</v>
          </cell>
          <cell r="C266" t="str">
            <v>UNIDAD</v>
          </cell>
          <cell r="D266">
            <v>4</v>
          </cell>
          <cell r="E266">
            <v>0</v>
          </cell>
          <cell r="F266">
            <v>1.59</v>
          </cell>
        </row>
        <row r="267">
          <cell r="A267">
            <v>5600</v>
          </cell>
          <cell r="B267" t="str">
            <v>TEE  REDUCTORA   1  R/R    POLIPROPILENO   3/4"x1/2"</v>
          </cell>
          <cell r="C267" t="str">
            <v>UNIDAD</v>
          </cell>
          <cell r="D267">
            <v>5</v>
          </cell>
          <cell r="E267">
            <v>0</v>
          </cell>
          <cell r="F267">
            <v>0.97</v>
          </cell>
        </row>
        <row r="268">
          <cell r="A268">
            <v>9100</v>
          </cell>
          <cell r="B268" t="str">
            <v>PASTA POLIMEX   125cc</v>
          </cell>
          <cell r="C268" t="str">
            <v>UNIDAD</v>
          </cell>
          <cell r="D268">
            <v>12</v>
          </cell>
          <cell r="E268">
            <v>0</v>
          </cell>
          <cell r="F268">
            <v>8.08</v>
          </cell>
        </row>
        <row r="269">
          <cell r="A269">
            <v>9150</v>
          </cell>
          <cell r="B269" t="str">
            <v>TEFLON EN CINTA (ROJO)</v>
          </cell>
          <cell r="C269" t="str">
            <v>UNIDAD</v>
          </cell>
          <cell r="D269">
            <v>150</v>
          </cell>
          <cell r="E269">
            <v>0</v>
          </cell>
          <cell r="F269">
            <v>0.23</v>
          </cell>
        </row>
        <row r="271">
          <cell r="A271" t="str">
            <v>9500-08</v>
          </cell>
          <cell r="B271" t="str">
            <v>ANCLAJE   DE  HORMIGÓN SIMPLE (0.1x0.1x0.15)=0.0015m3</v>
          </cell>
          <cell r="C271" t="str">
            <v>U</v>
          </cell>
          <cell r="D271">
            <v>28</v>
          </cell>
          <cell r="E271">
            <v>0</v>
          </cell>
          <cell r="F271">
            <v>1.07</v>
          </cell>
        </row>
        <row r="272">
          <cell r="A272" t="str">
            <v>36500-01</v>
          </cell>
          <cell r="B272" t="str">
            <v>HORMIGON SIMPLE F´C=180 KG/CM2</v>
          </cell>
          <cell r="C272" t="str">
            <v>M3</v>
          </cell>
          <cell r="D272">
            <v>1.4999999999999999E-2</v>
          </cell>
          <cell r="E272">
            <v>0</v>
          </cell>
          <cell r="F272">
            <v>79.650000000000006</v>
          </cell>
        </row>
        <row r="277">
          <cell r="B277" t="str">
            <v>MATERIAL DE AGUAS SERVIDAS Y VENTILACION</v>
          </cell>
        </row>
        <row r="278">
          <cell r="A278">
            <v>11810</v>
          </cell>
          <cell r="B278" t="str">
            <v>TUBERIA PVC SCEDULE 40 D: 200mm</v>
          </cell>
          <cell r="C278" t="str">
            <v>ML</v>
          </cell>
          <cell r="D278">
            <v>0</v>
          </cell>
          <cell r="E278">
            <v>12.66</v>
          </cell>
          <cell r="F278">
            <v>13.49</v>
          </cell>
        </row>
        <row r="279">
          <cell r="A279">
            <v>11800</v>
          </cell>
          <cell r="B279" t="str">
            <v>TUBERIA PVC SCEDULE 40 D: 160mm</v>
          </cell>
          <cell r="C279" t="str">
            <v>ML</v>
          </cell>
          <cell r="D279">
            <v>8</v>
          </cell>
          <cell r="E279">
            <v>7.26</v>
          </cell>
          <cell r="F279">
            <v>6.57</v>
          </cell>
        </row>
        <row r="280">
          <cell r="A280">
            <v>11900</v>
          </cell>
          <cell r="B280" t="str">
            <v>TUBERIA PVC SCEDULE 40 D: 110mm</v>
          </cell>
          <cell r="C280" t="str">
            <v>ML</v>
          </cell>
          <cell r="D280">
            <v>15</v>
          </cell>
          <cell r="E280">
            <v>4.09</v>
          </cell>
          <cell r="F280">
            <v>2.78</v>
          </cell>
        </row>
        <row r="281">
          <cell r="A281">
            <v>12000</v>
          </cell>
          <cell r="B281" t="str">
            <v>TUBERIA PVC SCEDULE 40 D: 75mm</v>
          </cell>
          <cell r="C281" t="str">
            <v>ML</v>
          </cell>
          <cell r="D281">
            <v>14</v>
          </cell>
          <cell r="E281">
            <v>3.1</v>
          </cell>
          <cell r="F281">
            <v>2.39</v>
          </cell>
        </row>
        <row r="282">
          <cell r="A282">
            <v>12100</v>
          </cell>
          <cell r="B282" t="str">
            <v>TUBERIA PVC SCEDULE 40 D: 50mm</v>
          </cell>
          <cell r="C282" t="str">
            <v>ML</v>
          </cell>
          <cell r="D282">
            <v>35</v>
          </cell>
          <cell r="E282">
            <v>1.5</v>
          </cell>
          <cell r="F282">
            <v>1.1000000000000001</v>
          </cell>
        </row>
        <row r="283">
          <cell r="D283">
            <v>72</v>
          </cell>
        </row>
        <row r="285">
          <cell r="A285">
            <v>12200</v>
          </cell>
          <cell r="B285" t="str">
            <v>Tuberia pvc estructurada doble pared D=315mm</v>
          </cell>
          <cell r="C285" t="str">
            <v>ML</v>
          </cell>
          <cell r="D285">
            <v>0</v>
          </cell>
          <cell r="F285">
            <v>25.5</v>
          </cell>
        </row>
        <row r="286">
          <cell r="A286">
            <v>12210</v>
          </cell>
          <cell r="B286" t="str">
            <v>ANILLO DE CAUCHO D=315mm</v>
          </cell>
          <cell r="C286" t="str">
            <v>U</v>
          </cell>
          <cell r="D286">
            <v>0</v>
          </cell>
          <cell r="F286">
            <v>15.37</v>
          </cell>
        </row>
        <row r="287">
          <cell r="A287">
            <v>12300</v>
          </cell>
          <cell r="B287" t="str">
            <v>Tuberia pvc estructurada doble pared D=250mm</v>
          </cell>
          <cell r="C287" t="str">
            <v>ML</v>
          </cell>
          <cell r="D287">
            <v>0</v>
          </cell>
          <cell r="F287">
            <v>16.809999999999999</v>
          </cell>
        </row>
        <row r="288">
          <cell r="A288">
            <v>12310</v>
          </cell>
          <cell r="B288" t="str">
            <v>ANILLO DE CAUCHO D=250mm</v>
          </cell>
          <cell r="C288" t="str">
            <v>U</v>
          </cell>
          <cell r="D288">
            <v>0</v>
          </cell>
          <cell r="F288">
            <v>7.3</v>
          </cell>
        </row>
        <row r="289">
          <cell r="A289">
            <v>12400</v>
          </cell>
          <cell r="B289" t="str">
            <v>Tuberia pvc estructurada doble pared D=200mm</v>
          </cell>
          <cell r="C289" t="str">
            <v>ML</v>
          </cell>
          <cell r="D289">
            <v>0</v>
          </cell>
          <cell r="F289">
            <v>12.54</v>
          </cell>
        </row>
        <row r="290">
          <cell r="A290">
            <v>12410</v>
          </cell>
          <cell r="B290" t="str">
            <v>ANILLO DE CAUCHO D=200mm</v>
          </cell>
          <cell r="C290" t="str">
            <v>U</v>
          </cell>
          <cell r="D290">
            <v>0</v>
          </cell>
          <cell r="F290">
            <v>4.32</v>
          </cell>
        </row>
        <row r="291">
          <cell r="A291">
            <v>12420</v>
          </cell>
          <cell r="B291" t="str">
            <v>Tuberia pvc estructurada doble pared D=160mm</v>
          </cell>
          <cell r="C291" t="str">
            <v>ML</v>
          </cell>
          <cell r="D291">
            <v>187</v>
          </cell>
          <cell r="F291">
            <v>7.99</v>
          </cell>
        </row>
        <row r="292">
          <cell r="A292">
            <v>12430</v>
          </cell>
          <cell r="B292" t="str">
            <v>ANILLO DE CAUCHO D=160mm</v>
          </cell>
          <cell r="C292" t="str">
            <v>U</v>
          </cell>
          <cell r="D292">
            <v>30</v>
          </cell>
          <cell r="F292">
            <v>2.48</v>
          </cell>
        </row>
        <row r="293">
          <cell r="F293">
            <v>0</v>
          </cell>
        </row>
        <row r="294">
          <cell r="A294" t="str">
            <v>12420-1</v>
          </cell>
          <cell r="B294" t="str">
            <v>Tuberia pvc estructurada doble pared D=110mm</v>
          </cell>
          <cell r="C294" t="str">
            <v>ML</v>
          </cell>
          <cell r="D294">
            <v>51</v>
          </cell>
          <cell r="F294">
            <v>4.54</v>
          </cell>
        </row>
        <row r="295">
          <cell r="A295" t="str">
            <v>12430-1</v>
          </cell>
          <cell r="B295" t="str">
            <v>ANILLO DE CAUCHO D=110mm</v>
          </cell>
          <cell r="C295" t="str">
            <v>U</v>
          </cell>
          <cell r="D295">
            <v>8</v>
          </cell>
          <cell r="F295">
            <v>1.51</v>
          </cell>
        </row>
        <row r="298">
          <cell r="B298" t="str">
            <v>SOPORTERIA</v>
          </cell>
        </row>
        <row r="299">
          <cell r="A299">
            <v>12600</v>
          </cell>
          <cell r="B299" t="str">
            <v>SOPORTE  TIPO PERA GALV  D: 6"</v>
          </cell>
          <cell r="C299" t="str">
            <v>U</v>
          </cell>
          <cell r="D299">
            <v>0</v>
          </cell>
          <cell r="E299">
            <v>0.89400000000000002</v>
          </cell>
          <cell r="F299">
            <v>1.21</v>
          </cell>
        </row>
        <row r="300">
          <cell r="A300">
            <v>12700</v>
          </cell>
          <cell r="B300" t="str">
            <v>SOPORTE TIPO PERA GALV  D: 4"</v>
          </cell>
          <cell r="C300" t="str">
            <v>U</v>
          </cell>
          <cell r="D300">
            <v>0</v>
          </cell>
          <cell r="E300">
            <v>0.43</v>
          </cell>
          <cell r="F300">
            <v>0.57999999999999996</v>
          </cell>
        </row>
        <row r="301">
          <cell r="A301">
            <v>12800</v>
          </cell>
          <cell r="B301" t="str">
            <v>SOPORTE  T/P GALV D:3"</v>
          </cell>
          <cell r="C301" t="str">
            <v>U</v>
          </cell>
          <cell r="D301">
            <v>0</v>
          </cell>
          <cell r="E301">
            <v>0.28999999999999998</v>
          </cell>
          <cell r="F301">
            <v>0.39</v>
          </cell>
        </row>
        <row r="302">
          <cell r="A302">
            <v>12900</v>
          </cell>
          <cell r="B302" t="str">
            <v>SOPORTE T/P GALV D:2"</v>
          </cell>
          <cell r="C302" t="str">
            <v>U</v>
          </cell>
          <cell r="D302">
            <v>0</v>
          </cell>
          <cell r="E302">
            <v>0.25</v>
          </cell>
          <cell r="F302">
            <v>0.34</v>
          </cell>
        </row>
        <row r="303">
          <cell r="A303">
            <v>13000</v>
          </cell>
          <cell r="B303" t="str">
            <v>GALVANIZED SINGLE HOLE PIPE STRAP 3/8(VINCHAS)D:3"</v>
          </cell>
          <cell r="C303" t="str">
            <v>U</v>
          </cell>
          <cell r="D303">
            <v>0</v>
          </cell>
          <cell r="F303">
            <v>0</v>
          </cell>
        </row>
        <row r="304">
          <cell r="A304">
            <v>13100</v>
          </cell>
          <cell r="B304" t="str">
            <v>STRUT CLAMP  GALVANIZADO D:3</v>
          </cell>
          <cell r="C304" t="str">
            <v>U</v>
          </cell>
          <cell r="D304">
            <v>0</v>
          </cell>
          <cell r="E304">
            <v>0.73</v>
          </cell>
          <cell r="F304">
            <v>0.99</v>
          </cell>
        </row>
        <row r="305">
          <cell r="A305">
            <v>13200</v>
          </cell>
          <cell r="B305" t="str">
            <v>STRUT CLAMP  GALVANIZADO D:6</v>
          </cell>
          <cell r="C305" t="str">
            <v>U</v>
          </cell>
          <cell r="D305">
            <v>0</v>
          </cell>
          <cell r="E305">
            <v>1.72</v>
          </cell>
          <cell r="F305">
            <v>2.3199999999999998</v>
          </cell>
        </row>
        <row r="306">
          <cell r="A306">
            <v>13300</v>
          </cell>
          <cell r="B306" t="str">
            <v>PERNOS EN U GALVANIZADO PARA TUB  3¨</v>
          </cell>
          <cell r="C306" t="str">
            <v>U</v>
          </cell>
          <cell r="D306">
            <v>0</v>
          </cell>
          <cell r="E306">
            <v>1.361</v>
          </cell>
          <cell r="F306">
            <v>1.84</v>
          </cell>
        </row>
        <row r="307">
          <cell r="A307">
            <v>13400</v>
          </cell>
          <cell r="B307" t="str">
            <v>PERNOS EN U GALVANIZADO PARA TUB  4¨</v>
          </cell>
          <cell r="C307" t="str">
            <v>U</v>
          </cell>
          <cell r="D307">
            <v>0</v>
          </cell>
          <cell r="E307">
            <v>1.4830000000000001</v>
          </cell>
          <cell r="F307">
            <v>2</v>
          </cell>
        </row>
        <row r="308">
          <cell r="A308">
            <v>13500</v>
          </cell>
          <cell r="B308" t="str">
            <v>PERNOS EN U GALVANIZADO PARA TUB  6¨</v>
          </cell>
          <cell r="C308" t="str">
            <v>U</v>
          </cell>
          <cell r="D308">
            <v>0</v>
          </cell>
          <cell r="E308">
            <v>3.1179999999999999</v>
          </cell>
          <cell r="F308">
            <v>4.21</v>
          </cell>
        </row>
        <row r="309">
          <cell r="A309">
            <v>13600</v>
          </cell>
          <cell r="B309" t="str">
            <v>STRUT CORNER CONNECTORS  2-HOLE</v>
          </cell>
          <cell r="C309" t="str">
            <v>U</v>
          </cell>
          <cell r="D309">
            <v>0</v>
          </cell>
          <cell r="E309">
            <v>0.53900000000000003</v>
          </cell>
          <cell r="F309">
            <v>0.73</v>
          </cell>
        </row>
        <row r="310">
          <cell r="A310">
            <v>13700</v>
          </cell>
          <cell r="B310" t="str">
            <v>STRUT CORNER CONNECTORS  3-HOLE</v>
          </cell>
          <cell r="C310" t="str">
            <v>U</v>
          </cell>
          <cell r="D310">
            <v>0</v>
          </cell>
          <cell r="E310">
            <v>0.73699999999999999</v>
          </cell>
          <cell r="F310">
            <v>0.99</v>
          </cell>
        </row>
        <row r="311">
          <cell r="A311">
            <v>13800</v>
          </cell>
          <cell r="B311" t="str">
            <v>WEDGE ANCHORS  (PERNOS DE EXPANSION) 3/8"</v>
          </cell>
          <cell r="C311" t="str">
            <v>U</v>
          </cell>
          <cell r="D311">
            <v>0</v>
          </cell>
          <cell r="E311">
            <v>0.316</v>
          </cell>
          <cell r="F311">
            <v>0.43</v>
          </cell>
        </row>
        <row r="312">
          <cell r="A312">
            <v>13900</v>
          </cell>
          <cell r="B312" t="str">
            <v>DROP-IN  ANCHORS (TACOS DE EXPANSION)3/8"</v>
          </cell>
          <cell r="C312" t="str">
            <v>U</v>
          </cell>
          <cell r="D312">
            <v>0</v>
          </cell>
          <cell r="E312">
            <v>0.253</v>
          </cell>
          <cell r="F312">
            <v>0.34</v>
          </cell>
        </row>
        <row r="313">
          <cell r="A313">
            <v>14000</v>
          </cell>
          <cell r="B313" t="str">
            <v>DROP-IN  ANCHORS (TACOS DE EXPANSION)1/2"</v>
          </cell>
          <cell r="C313" t="str">
            <v>U</v>
          </cell>
          <cell r="D313">
            <v>0</v>
          </cell>
          <cell r="E313">
            <v>0.45400000000000001</v>
          </cell>
          <cell r="F313">
            <v>0.61</v>
          </cell>
        </row>
        <row r="314">
          <cell r="A314">
            <v>14100</v>
          </cell>
          <cell r="B314" t="str">
            <v>FLAT WASHER PLATED(ANILLO ) 1/2"</v>
          </cell>
          <cell r="C314" t="str">
            <v>U</v>
          </cell>
          <cell r="D314">
            <v>0</v>
          </cell>
          <cell r="E314">
            <v>3.1E-2</v>
          </cell>
          <cell r="F314">
            <v>0.04</v>
          </cell>
        </row>
        <row r="315">
          <cell r="A315">
            <v>14200</v>
          </cell>
          <cell r="B315" t="str">
            <v>FLAT WASHER PLATED(ANILLO )3/8"</v>
          </cell>
          <cell r="C315" t="str">
            <v>U</v>
          </cell>
          <cell r="D315">
            <v>0</v>
          </cell>
          <cell r="E315">
            <v>2.1000000000000001E-2</v>
          </cell>
          <cell r="F315">
            <v>0.03</v>
          </cell>
        </row>
        <row r="316">
          <cell r="A316">
            <v>14300</v>
          </cell>
          <cell r="B316" t="str">
            <v>HEX NUTS PLATED (TUERCAS) 1/2"</v>
          </cell>
          <cell r="C316" t="str">
            <v>U</v>
          </cell>
          <cell r="D316">
            <v>0</v>
          </cell>
          <cell r="E316">
            <v>7.0999999999999994E-2</v>
          </cell>
          <cell r="F316">
            <v>0.1</v>
          </cell>
        </row>
        <row r="317">
          <cell r="A317">
            <v>14400</v>
          </cell>
          <cell r="B317" t="str">
            <v>HEX NUTS PLATED (TUERCAS) 3/8"</v>
          </cell>
          <cell r="C317" t="str">
            <v>U</v>
          </cell>
          <cell r="D317">
            <v>0</v>
          </cell>
          <cell r="E317">
            <v>3.1E-2</v>
          </cell>
          <cell r="F317">
            <v>0.04</v>
          </cell>
        </row>
        <row r="318">
          <cell r="A318">
            <v>14500</v>
          </cell>
          <cell r="B318" t="str">
            <v>THREADED ROD 3/8X 6 (VARILLAS ROSCADAS)</v>
          </cell>
          <cell r="C318" t="str">
            <v>MTS</v>
          </cell>
          <cell r="D318">
            <v>0</v>
          </cell>
          <cell r="E318">
            <v>1.1000000000000001</v>
          </cell>
          <cell r="F318">
            <v>1.49</v>
          </cell>
        </row>
        <row r="319">
          <cell r="A319">
            <v>14600</v>
          </cell>
          <cell r="B319" t="str">
            <v>THREADED ROD 1/2X 6 (VARILLAS ROSCADAS)</v>
          </cell>
          <cell r="C319" t="str">
            <v>MTS</v>
          </cell>
          <cell r="D319">
            <v>0</v>
          </cell>
          <cell r="E319">
            <v>2.04</v>
          </cell>
          <cell r="F319">
            <v>2.75</v>
          </cell>
        </row>
        <row r="320">
          <cell r="A320">
            <v>14700</v>
          </cell>
          <cell r="B320" t="str">
            <v>CANAL RANURADO</v>
          </cell>
          <cell r="C320" t="str">
            <v>MTS</v>
          </cell>
          <cell r="D320">
            <v>0</v>
          </cell>
          <cell r="E320">
            <v>3</v>
          </cell>
          <cell r="F320">
            <v>4.05</v>
          </cell>
        </row>
        <row r="321">
          <cell r="A321">
            <v>14750</v>
          </cell>
          <cell r="B321" t="str">
            <v>SOPORTE</v>
          </cell>
          <cell r="C321" t="str">
            <v>U</v>
          </cell>
          <cell r="D321">
            <v>0</v>
          </cell>
          <cell r="F321">
            <v>0</v>
          </cell>
        </row>
        <row r="323">
          <cell r="B323" t="str">
            <v>INTERCEPTORES</v>
          </cell>
        </row>
        <row r="324">
          <cell r="A324">
            <v>14800</v>
          </cell>
          <cell r="B324" t="str">
            <v>INTERSEPTOR DE SOLIDOS ZURN</v>
          </cell>
          <cell r="C324" t="str">
            <v>UNIDAD</v>
          </cell>
          <cell r="D324">
            <v>0</v>
          </cell>
          <cell r="E324">
            <v>172.36</v>
          </cell>
          <cell r="F324">
            <v>232.69</v>
          </cell>
        </row>
        <row r="325">
          <cell r="A325">
            <v>14900</v>
          </cell>
          <cell r="B325" t="str">
            <v>INTERSEPTOR DE GRASAS</v>
          </cell>
          <cell r="C325" t="str">
            <v>UNIDAD</v>
          </cell>
          <cell r="D325">
            <v>1</v>
          </cell>
          <cell r="E325">
            <v>337.28</v>
          </cell>
          <cell r="F325">
            <v>135</v>
          </cell>
        </row>
        <row r="326">
          <cell r="A326">
            <v>15000</v>
          </cell>
          <cell r="B326" t="str">
            <v>TRAMPA DE GRASA EXTERIOR</v>
          </cell>
          <cell r="C326" t="str">
            <v>UNIDAD</v>
          </cell>
          <cell r="D326">
            <v>0</v>
          </cell>
          <cell r="F326">
            <v>0</v>
          </cell>
        </row>
        <row r="327">
          <cell r="A327">
            <v>15100</v>
          </cell>
          <cell r="B327" t="str">
            <v>TRAMPA DE GRASA EXTERIOR</v>
          </cell>
          <cell r="C327" t="str">
            <v>UNIDAD</v>
          </cell>
          <cell r="D327">
            <v>0</v>
          </cell>
          <cell r="F327">
            <v>0</v>
          </cell>
        </row>
        <row r="329">
          <cell r="A329">
            <v>15112</v>
          </cell>
          <cell r="B329" t="str">
            <v>ACCESORIO DE RED  PVC SCEDULE 40 D: 8"</v>
          </cell>
          <cell r="C329" t="str">
            <v>U</v>
          </cell>
          <cell r="D329">
            <v>0</v>
          </cell>
          <cell r="E329">
            <v>0</v>
          </cell>
          <cell r="F329">
            <v>5.71</v>
          </cell>
        </row>
        <row r="330">
          <cell r="A330">
            <v>15110</v>
          </cell>
          <cell r="B330" t="str">
            <v>ACCESORIO DE RED  PVC SCEDULE 40 D: 6"</v>
          </cell>
          <cell r="C330" t="str">
            <v>U</v>
          </cell>
          <cell r="D330">
            <v>8</v>
          </cell>
          <cell r="E330">
            <v>0</v>
          </cell>
          <cell r="F330">
            <v>5.71</v>
          </cell>
        </row>
        <row r="331">
          <cell r="A331">
            <v>15120</v>
          </cell>
          <cell r="B331" t="str">
            <v>ACCESORIO DE RED  PVC SCEDULE 40 D: 4"</v>
          </cell>
          <cell r="C331" t="str">
            <v>U</v>
          </cell>
          <cell r="D331">
            <v>15</v>
          </cell>
          <cell r="E331">
            <v>0</v>
          </cell>
          <cell r="F331">
            <v>5.71</v>
          </cell>
        </row>
        <row r="332">
          <cell r="A332">
            <v>15130</v>
          </cell>
          <cell r="B332" t="str">
            <v>ACCESORIO DE RED  PVC SCEDULE 40 D: 3"</v>
          </cell>
          <cell r="C332" t="str">
            <v>U</v>
          </cell>
          <cell r="D332">
            <v>14</v>
          </cell>
          <cell r="E332">
            <v>0</v>
          </cell>
          <cell r="F332">
            <v>5.71</v>
          </cell>
        </row>
        <row r="333">
          <cell r="A333">
            <v>15140</v>
          </cell>
          <cell r="B333" t="str">
            <v>ACCESORIO DE RED  PVC SCEDULE 40 D: 2"</v>
          </cell>
          <cell r="C333" t="str">
            <v>U</v>
          </cell>
          <cell r="D333">
            <v>35</v>
          </cell>
          <cell r="E333">
            <v>0</v>
          </cell>
          <cell r="F333">
            <v>5.71</v>
          </cell>
        </row>
        <row r="335">
          <cell r="B335" t="str">
            <v>ACCESORIOS PVC</v>
          </cell>
        </row>
        <row r="336">
          <cell r="A336">
            <v>15200</v>
          </cell>
          <cell r="B336" t="str">
            <v>YEE PVC  SCHEDULE 40  D: 6"</v>
          </cell>
          <cell r="C336" t="str">
            <v>UNIDAD</v>
          </cell>
          <cell r="D336">
            <v>0</v>
          </cell>
          <cell r="E336">
            <v>14.31</v>
          </cell>
          <cell r="F336">
            <v>12.62</v>
          </cell>
        </row>
        <row r="337">
          <cell r="A337">
            <v>15300</v>
          </cell>
          <cell r="B337" t="str">
            <v>YEE PVC  SCHEDULE 40  D: 4"</v>
          </cell>
          <cell r="C337" t="str">
            <v>UNIDAD</v>
          </cell>
          <cell r="D337">
            <v>2</v>
          </cell>
          <cell r="E337">
            <v>3.3690000000000002</v>
          </cell>
          <cell r="F337">
            <v>2.78</v>
          </cell>
        </row>
        <row r="338">
          <cell r="A338">
            <v>15302</v>
          </cell>
          <cell r="B338" t="str">
            <v>YEE PVC  SCHEDULE 40  D: 3"</v>
          </cell>
          <cell r="C338" t="str">
            <v>UNIDAD</v>
          </cell>
          <cell r="D338">
            <v>0</v>
          </cell>
          <cell r="E338">
            <v>2.8</v>
          </cell>
          <cell r="F338">
            <v>2.08</v>
          </cell>
        </row>
        <row r="339">
          <cell r="A339">
            <v>15400</v>
          </cell>
          <cell r="B339" t="str">
            <v>YEE PVC  SCHEDULE 40  D: 2"</v>
          </cell>
          <cell r="C339" t="str">
            <v>UNIDAD</v>
          </cell>
          <cell r="D339">
            <v>0</v>
          </cell>
          <cell r="E339">
            <v>0.75</v>
          </cell>
          <cell r="F339">
            <v>0.96</v>
          </cell>
        </row>
        <row r="340">
          <cell r="A340">
            <v>15500</v>
          </cell>
          <cell r="B340" t="str">
            <v>YEE RED PVC  SCHEDULE 40  D: 6" x 4"</v>
          </cell>
          <cell r="C340" t="str">
            <v>UNIDAD</v>
          </cell>
          <cell r="D340">
            <v>7</v>
          </cell>
          <cell r="E340">
            <v>10.52</v>
          </cell>
          <cell r="F340">
            <v>18.16</v>
          </cell>
        </row>
        <row r="341">
          <cell r="A341">
            <v>15502</v>
          </cell>
          <cell r="B341" t="str">
            <v>YEE RED PVC  SCHEDULE 40  D: 6" x 3"</v>
          </cell>
          <cell r="C341" t="str">
            <v>UNIDAD</v>
          </cell>
          <cell r="D341">
            <v>0</v>
          </cell>
          <cell r="E341">
            <v>12.72</v>
          </cell>
          <cell r="F341">
            <v>0</v>
          </cell>
        </row>
        <row r="342">
          <cell r="A342" t="str">
            <v>15502-1</v>
          </cell>
          <cell r="B342" t="str">
            <v>YEE RED PVC  SCHEDULE 40  D: 6" x 2"</v>
          </cell>
          <cell r="C342" t="str">
            <v>UNIDAD</v>
          </cell>
          <cell r="D342">
            <v>0</v>
          </cell>
          <cell r="E342">
            <v>12.72</v>
          </cell>
          <cell r="F342">
            <v>0</v>
          </cell>
        </row>
        <row r="343">
          <cell r="A343">
            <v>15600</v>
          </cell>
          <cell r="B343" t="str">
            <v>YEE RED PVC  SCHEDULE 40  D: 4" x 3"</v>
          </cell>
          <cell r="C343" t="str">
            <v>UNIDAD</v>
          </cell>
          <cell r="D343">
            <v>0</v>
          </cell>
          <cell r="E343">
            <v>2.68</v>
          </cell>
          <cell r="F343">
            <v>10.71</v>
          </cell>
        </row>
        <row r="344">
          <cell r="A344">
            <v>15700</v>
          </cell>
          <cell r="B344" t="str">
            <v>YEE RED PVC  SCHEDULE 40  D: 4" x 2"</v>
          </cell>
          <cell r="C344" t="str">
            <v>UNIDAD</v>
          </cell>
          <cell r="D344">
            <v>5</v>
          </cell>
          <cell r="E344">
            <v>2.2999999999999998</v>
          </cell>
          <cell r="F344">
            <v>2.37</v>
          </cell>
        </row>
        <row r="345">
          <cell r="A345">
            <v>15800</v>
          </cell>
          <cell r="B345" t="str">
            <v>YEE RED PVC  SCHEDULE 40  D: 3" x 2"</v>
          </cell>
          <cell r="C345" t="str">
            <v>UNIDAD</v>
          </cell>
          <cell r="D345">
            <v>6</v>
          </cell>
          <cell r="E345">
            <v>1.38</v>
          </cell>
          <cell r="F345">
            <v>2.78</v>
          </cell>
        </row>
        <row r="346">
          <cell r="A346">
            <v>15900</v>
          </cell>
          <cell r="B346" t="str">
            <v>CODO PVC SCHEDULE 40 D: 6" x 90</v>
          </cell>
          <cell r="C346" t="str">
            <v>UNIDAD</v>
          </cell>
          <cell r="D346">
            <v>0</v>
          </cell>
          <cell r="E346">
            <v>9.6</v>
          </cell>
          <cell r="F346">
            <v>7.52</v>
          </cell>
        </row>
        <row r="347">
          <cell r="A347">
            <v>16000</v>
          </cell>
          <cell r="B347" t="str">
            <v>CODO PVC SCHEDULE 40 D: 4" x 90</v>
          </cell>
          <cell r="C347" t="str">
            <v>UNIDAD</v>
          </cell>
          <cell r="D347">
            <v>5</v>
          </cell>
          <cell r="E347">
            <v>1.9</v>
          </cell>
          <cell r="F347">
            <v>1.9</v>
          </cell>
        </row>
        <row r="348">
          <cell r="A348">
            <v>16100</v>
          </cell>
          <cell r="B348" t="str">
            <v>CODO PVC SCHEDULE 40 D: 3" x 90</v>
          </cell>
          <cell r="C348" t="str">
            <v>UNIDAD</v>
          </cell>
          <cell r="D348">
            <v>12</v>
          </cell>
          <cell r="E348">
            <v>1.08</v>
          </cell>
          <cell r="F348">
            <v>1.1000000000000001</v>
          </cell>
        </row>
        <row r="349">
          <cell r="A349">
            <v>16200</v>
          </cell>
          <cell r="B349" t="str">
            <v>CODO PVC SCHEDULE 40 D: 2" x 90</v>
          </cell>
          <cell r="C349" t="str">
            <v>UNIDAD</v>
          </cell>
          <cell r="D349">
            <v>27</v>
          </cell>
          <cell r="E349">
            <v>0.4</v>
          </cell>
          <cell r="F349">
            <v>0.56999999999999995</v>
          </cell>
        </row>
        <row r="350">
          <cell r="A350">
            <v>16300</v>
          </cell>
          <cell r="B350" t="str">
            <v>CODO PVC SCHEDULE 40 D: 6" x 45</v>
          </cell>
          <cell r="C350" t="str">
            <v>UNIDAD</v>
          </cell>
          <cell r="D350">
            <v>0</v>
          </cell>
          <cell r="E350">
            <v>9</v>
          </cell>
          <cell r="F350">
            <v>12.83</v>
          </cell>
        </row>
        <row r="351">
          <cell r="A351">
            <v>16400</v>
          </cell>
          <cell r="B351" t="str">
            <v>CODO PVC SCHEDULE 40 D: 4" x 45</v>
          </cell>
          <cell r="C351" t="str">
            <v>UNIDAD</v>
          </cell>
          <cell r="D351">
            <v>12</v>
          </cell>
          <cell r="E351">
            <v>1.7</v>
          </cell>
          <cell r="F351">
            <v>2.48</v>
          </cell>
        </row>
        <row r="352">
          <cell r="A352">
            <v>16500</v>
          </cell>
          <cell r="B352" t="str">
            <v>CODO PVC SCHEDULE 40 D: 3" x 45</v>
          </cell>
          <cell r="C352" t="str">
            <v>UNIDAD</v>
          </cell>
          <cell r="D352">
            <v>1</v>
          </cell>
          <cell r="E352">
            <v>1.02</v>
          </cell>
          <cell r="F352">
            <v>1.3</v>
          </cell>
        </row>
        <row r="353">
          <cell r="A353">
            <v>16600</v>
          </cell>
          <cell r="B353" t="str">
            <v>CODO PVC SCHEDULE 40 D: 2" x 45</v>
          </cell>
          <cell r="C353" t="str">
            <v>UNIDAD</v>
          </cell>
          <cell r="D353">
            <v>11</v>
          </cell>
          <cell r="E353">
            <v>0.4</v>
          </cell>
          <cell r="F353">
            <v>0.61</v>
          </cell>
        </row>
        <row r="354">
          <cell r="A354">
            <v>16700</v>
          </cell>
          <cell r="B354" t="str">
            <v>BUSHING PVC SCHEDULE 40 D: 6" x 4"</v>
          </cell>
          <cell r="C354" t="str">
            <v>UNIDAD</v>
          </cell>
          <cell r="D354">
            <v>0</v>
          </cell>
          <cell r="E354">
            <v>5.65</v>
          </cell>
          <cell r="F354">
            <v>8.1199999999999992</v>
          </cell>
        </row>
        <row r="355">
          <cell r="A355">
            <v>16702</v>
          </cell>
          <cell r="B355" t="str">
            <v>BUSHING PVC SCHEDULE 40 D: 6" x 3"</v>
          </cell>
          <cell r="C355" t="str">
            <v>UNIDAD</v>
          </cell>
          <cell r="D355">
            <v>0</v>
          </cell>
          <cell r="E355">
            <v>9</v>
          </cell>
          <cell r="F355">
            <v>0</v>
          </cell>
        </row>
        <row r="356">
          <cell r="A356">
            <v>16704</v>
          </cell>
          <cell r="B356" t="str">
            <v>BUSHING PVC SCHEDULE 40 D: 6" x 2"</v>
          </cell>
          <cell r="C356" t="str">
            <v>UNIDAD</v>
          </cell>
          <cell r="D356">
            <v>0</v>
          </cell>
          <cell r="E356">
            <v>9</v>
          </cell>
          <cell r="F356">
            <v>0</v>
          </cell>
        </row>
        <row r="357">
          <cell r="A357">
            <v>16800</v>
          </cell>
          <cell r="B357" t="str">
            <v>BUSHING PVC SCHEDULE 40 D: 4" x 3"</v>
          </cell>
          <cell r="C357" t="str">
            <v>UNIDAD</v>
          </cell>
          <cell r="D357">
            <v>2</v>
          </cell>
          <cell r="E357">
            <v>1.508</v>
          </cell>
          <cell r="F357">
            <v>1.42</v>
          </cell>
        </row>
        <row r="358">
          <cell r="A358">
            <v>16900</v>
          </cell>
          <cell r="B358" t="str">
            <v>BUSHING PVC SCHEDULE 40 D: 4" x 2"</v>
          </cell>
          <cell r="C358" t="str">
            <v>UNIDAD</v>
          </cell>
          <cell r="D358">
            <v>4</v>
          </cell>
          <cell r="E358">
            <v>2.7240000000000002</v>
          </cell>
          <cell r="F358">
            <v>1.42</v>
          </cell>
        </row>
        <row r="359">
          <cell r="A359">
            <v>17000</v>
          </cell>
          <cell r="B359" t="str">
            <v>BUSHING PVC SCHEDULE 40 D: 3" x 2"</v>
          </cell>
          <cell r="C359" t="str">
            <v>UNIDAD</v>
          </cell>
          <cell r="D359">
            <v>5</v>
          </cell>
          <cell r="E359">
            <v>0.69299999999999995</v>
          </cell>
          <cell r="F359">
            <v>0.97</v>
          </cell>
        </row>
        <row r="360">
          <cell r="A360">
            <v>17100</v>
          </cell>
          <cell r="B360" t="str">
            <v>TEE PVC SCHEDULE D:  40  D: 4"</v>
          </cell>
          <cell r="C360" t="str">
            <v>UNIDAD</v>
          </cell>
          <cell r="D360">
            <v>0</v>
          </cell>
          <cell r="E360">
            <v>8.8520000000000003</v>
          </cell>
          <cell r="F360">
            <v>2.4300000000000002</v>
          </cell>
        </row>
        <row r="361">
          <cell r="A361">
            <v>17200</v>
          </cell>
          <cell r="B361" t="str">
            <v xml:space="preserve">TEE PVC SCHEDULE 40 D: 3" </v>
          </cell>
          <cell r="C361" t="str">
            <v>UNIDAD</v>
          </cell>
          <cell r="D361">
            <v>0</v>
          </cell>
          <cell r="E361">
            <v>3.3460000000000001</v>
          </cell>
          <cell r="F361">
            <v>1.42</v>
          </cell>
        </row>
        <row r="362">
          <cell r="A362">
            <v>17300</v>
          </cell>
          <cell r="B362" t="str">
            <v xml:space="preserve">TEE PVC SCHEDULE 40 D: 2" </v>
          </cell>
          <cell r="C362" t="str">
            <v>UNIDAD</v>
          </cell>
          <cell r="D362">
            <v>1</v>
          </cell>
          <cell r="E362">
            <v>1</v>
          </cell>
          <cell r="F362">
            <v>0.67</v>
          </cell>
        </row>
        <row r="363">
          <cell r="A363">
            <v>17202</v>
          </cell>
          <cell r="B363" t="str">
            <v>TEE PVC SCHEDULE 40 D: 3" X 2"</v>
          </cell>
          <cell r="C363" t="str">
            <v>UNIDAD</v>
          </cell>
          <cell r="D363">
            <v>0</v>
          </cell>
          <cell r="E363">
            <v>3.12</v>
          </cell>
          <cell r="F363">
            <v>0</v>
          </cell>
        </row>
        <row r="364">
          <cell r="A364">
            <v>17400</v>
          </cell>
          <cell r="B364" t="str">
            <v>CRUZ EN TEE PVC SCHEDULE 40 D: 2"</v>
          </cell>
          <cell r="C364" t="str">
            <v>UNIDAD</v>
          </cell>
          <cell r="D364">
            <v>0</v>
          </cell>
          <cell r="E364">
            <v>2</v>
          </cell>
          <cell r="F364">
            <v>7.48</v>
          </cell>
        </row>
        <row r="365">
          <cell r="A365">
            <v>17402</v>
          </cell>
          <cell r="B365" t="str">
            <v>SIFON D=2"</v>
          </cell>
          <cell r="C365" t="str">
            <v>UNIDAD</v>
          </cell>
          <cell r="D365">
            <v>8</v>
          </cell>
          <cell r="E365">
            <v>4.47</v>
          </cell>
          <cell r="F365">
            <v>2.27</v>
          </cell>
        </row>
        <row r="366">
          <cell r="A366">
            <v>17404</v>
          </cell>
          <cell r="B366" t="str">
            <v>SIFÓN D=3"</v>
          </cell>
          <cell r="C366" t="str">
            <v>UNIDAD</v>
          </cell>
          <cell r="D366">
            <v>0</v>
          </cell>
          <cell r="E366">
            <v>1.3</v>
          </cell>
          <cell r="F366">
            <v>3.63</v>
          </cell>
        </row>
        <row r="367">
          <cell r="A367">
            <v>17500</v>
          </cell>
          <cell r="B367" t="str">
            <v>TAPON PEGABLE PVC SCHEDULE 40 D: 4"</v>
          </cell>
          <cell r="C367" t="str">
            <v>UNIDAD</v>
          </cell>
          <cell r="D367">
            <v>0</v>
          </cell>
          <cell r="E367">
            <v>3.3250000000000002</v>
          </cell>
          <cell r="F367">
            <v>0.86</v>
          </cell>
        </row>
        <row r="368">
          <cell r="A368">
            <v>17600</v>
          </cell>
          <cell r="B368" t="str">
            <v>UNION PVC SCEDULE 40 D: 6"</v>
          </cell>
          <cell r="C368" t="str">
            <v>UNIDAD</v>
          </cell>
          <cell r="D368">
            <v>0</v>
          </cell>
          <cell r="E368">
            <v>11.393000000000001</v>
          </cell>
          <cell r="F368">
            <v>6.29</v>
          </cell>
        </row>
        <row r="369">
          <cell r="A369">
            <v>17700</v>
          </cell>
          <cell r="B369" t="str">
            <v>UNION PVC SCEDULE 40 D: 4"</v>
          </cell>
          <cell r="C369" t="str">
            <v>UNIDAD</v>
          </cell>
          <cell r="D369">
            <v>0</v>
          </cell>
          <cell r="E369">
            <v>3.4969999999999999</v>
          </cell>
          <cell r="F369">
            <v>1.04</v>
          </cell>
        </row>
        <row r="370">
          <cell r="A370">
            <v>17800</v>
          </cell>
          <cell r="B370" t="str">
            <v>UNION PVC SCEDULE 40 D: 3"</v>
          </cell>
          <cell r="C370" t="str">
            <v>UNIDAD</v>
          </cell>
          <cell r="D370">
            <v>0</v>
          </cell>
          <cell r="E370">
            <v>1.821</v>
          </cell>
          <cell r="F370">
            <v>0.86</v>
          </cell>
        </row>
        <row r="371">
          <cell r="A371">
            <v>17900</v>
          </cell>
          <cell r="B371" t="str">
            <v>UNION PVC SCEDULE 40 D: 2"</v>
          </cell>
          <cell r="C371" t="str">
            <v>UNIDAD</v>
          </cell>
          <cell r="D371">
            <v>0</v>
          </cell>
          <cell r="E371">
            <v>0.72399999999999998</v>
          </cell>
          <cell r="F371">
            <v>0.51</v>
          </cell>
        </row>
        <row r="372">
          <cell r="A372">
            <v>18000</v>
          </cell>
          <cell r="B372" t="str">
            <v>ADAPTADOR HILO EXTERIOR  PEG/ROSC D: 3"</v>
          </cell>
          <cell r="C372" t="str">
            <v>UNIDAD</v>
          </cell>
          <cell r="D372">
            <v>0</v>
          </cell>
          <cell r="E372">
            <v>5.4580000000000002</v>
          </cell>
          <cell r="F372">
            <v>0</v>
          </cell>
        </row>
        <row r="373">
          <cell r="A373">
            <v>18100</v>
          </cell>
          <cell r="B373" t="str">
            <v>UNION UNIVERSAL PVC D: 3"</v>
          </cell>
          <cell r="C373" t="str">
            <v>UNIDAD</v>
          </cell>
          <cell r="D373">
            <v>0</v>
          </cell>
          <cell r="E373">
            <v>13.298</v>
          </cell>
          <cell r="F373">
            <v>0</v>
          </cell>
        </row>
        <row r="374">
          <cell r="A374">
            <v>18200</v>
          </cell>
          <cell r="B374" t="str">
            <v>OATEY PVC CEMENT-CLEAR(PEGANTE)</v>
          </cell>
          <cell r="C374" t="str">
            <v>GALON</v>
          </cell>
          <cell r="D374">
            <v>4</v>
          </cell>
          <cell r="E374">
            <v>11.125999999999999</v>
          </cell>
          <cell r="F374">
            <v>30.9</v>
          </cell>
        </row>
        <row r="375">
          <cell r="A375">
            <v>18300</v>
          </cell>
          <cell r="B375" t="str">
            <v>OATEY ALL PURPOSE PVC CEMENT (LIMPIANTE)</v>
          </cell>
          <cell r="C375" t="str">
            <v>GALON</v>
          </cell>
          <cell r="D375">
            <v>4</v>
          </cell>
          <cell r="E375">
            <v>8.5410000000000004</v>
          </cell>
          <cell r="F375">
            <v>15.95</v>
          </cell>
        </row>
        <row r="376">
          <cell r="A376">
            <v>18400</v>
          </cell>
          <cell r="B376" t="str">
            <v>TEFLON EN CINTA</v>
          </cell>
          <cell r="C376" t="str">
            <v>UNIDAD</v>
          </cell>
          <cell r="D376">
            <v>0</v>
          </cell>
          <cell r="E376">
            <v>1.554</v>
          </cell>
          <cell r="F376">
            <v>0.39</v>
          </cell>
        </row>
        <row r="377">
          <cell r="A377">
            <v>18600</v>
          </cell>
          <cell r="B377" t="str">
            <v>VALVULA DE COMPUERTA  D: 3"</v>
          </cell>
          <cell r="C377" t="str">
            <v>UNIDAD</v>
          </cell>
          <cell r="D377">
            <v>0</v>
          </cell>
          <cell r="F377">
            <v>151.19999999999999</v>
          </cell>
        </row>
        <row r="378">
          <cell r="A378">
            <v>18700</v>
          </cell>
          <cell r="B378" t="str">
            <v>TAPON REGISTRO PVC SCHEDULE 40 D: 6"</v>
          </cell>
          <cell r="C378" t="str">
            <v>UNIDAD</v>
          </cell>
          <cell r="D378">
            <v>0</v>
          </cell>
          <cell r="E378">
            <v>8.8520000000000003</v>
          </cell>
          <cell r="F378">
            <v>11.59</v>
          </cell>
        </row>
        <row r="379">
          <cell r="A379">
            <v>18800</v>
          </cell>
          <cell r="B379" t="str">
            <v>TAPON REGISTRO PVC SCHEDULE 40 D: 4"</v>
          </cell>
          <cell r="C379" t="str">
            <v>UNIDAD</v>
          </cell>
          <cell r="D379">
            <v>0</v>
          </cell>
          <cell r="E379">
            <v>3.3460000000000001</v>
          </cell>
          <cell r="F379">
            <v>5.89</v>
          </cell>
        </row>
        <row r="380">
          <cell r="A380">
            <v>18900</v>
          </cell>
          <cell r="B380" t="str">
            <v>TAPON REGISTRO PVC SCHEDULE 40 D: 3"</v>
          </cell>
          <cell r="C380" t="str">
            <v>UNIDAD</v>
          </cell>
          <cell r="D380">
            <v>0</v>
          </cell>
          <cell r="E380">
            <v>1.74</v>
          </cell>
          <cell r="F380">
            <v>4.03</v>
          </cell>
        </row>
        <row r="381">
          <cell r="A381">
            <v>18900</v>
          </cell>
          <cell r="B381" t="str">
            <v>TAPON REGISTRO PVC SCHEDULE 40 D: 2"</v>
          </cell>
          <cell r="C381" t="str">
            <v>UNIDAD</v>
          </cell>
          <cell r="D381">
            <v>0</v>
          </cell>
          <cell r="E381">
            <v>1.74</v>
          </cell>
          <cell r="F381">
            <v>3.53</v>
          </cell>
        </row>
        <row r="383">
          <cell r="A383" t="str">
            <v>18500-01</v>
          </cell>
          <cell r="B383" t="str">
            <v>VALVULA TIDEFLEX D: 6"</v>
          </cell>
          <cell r="C383" t="str">
            <v>UNIDAD</v>
          </cell>
          <cell r="D383">
            <v>1</v>
          </cell>
          <cell r="E383">
            <v>1235</v>
          </cell>
          <cell r="F383">
            <v>1667.25</v>
          </cell>
        </row>
        <row r="385">
          <cell r="B385" t="str">
            <v>REJILLA DE BRONCE- ALUMINIO- PVC- H/F</v>
          </cell>
        </row>
        <row r="386">
          <cell r="A386">
            <v>25405</v>
          </cell>
          <cell r="B386" t="str">
            <v>REJILLA DE ALUMINIO TIPO CC-250x200 MM</v>
          </cell>
          <cell r="C386" t="str">
            <v>U</v>
          </cell>
          <cell r="D386">
            <v>0</v>
          </cell>
          <cell r="F386">
            <v>0</v>
          </cell>
        </row>
        <row r="387">
          <cell r="A387">
            <v>25400</v>
          </cell>
          <cell r="B387" t="str">
            <v>REJILLA DE ALUMINIO TIPO CC-200x150 MM</v>
          </cell>
          <cell r="C387" t="str">
            <v>U</v>
          </cell>
          <cell r="D387">
            <v>0</v>
          </cell>
          <cell r="F387">
            <v>59.36</v>
          </cell>
        </row>
        <row r="388">
          <cell r="A388">
            <v>25500</v>
          </cell>
          <cell r="B388" t="str">
            <v>REJILLA DE ALUMINIO TIPO CC-150x110 MM</v>
          </cell>
          <cell r="C388" t="str">
            <v>U</v>
          </cell>
          <cell r="D388">
            <v>0</v>
          </cell>
          <cell r="F388">
            <v>11.2</v>
          </cell>
        </row>
        <row r="389">
          <cell r="A389">
            <v>25600</v>
          </cell>
          <cell r="B389" t="str">
            <v>REJILLA DE ALUMINIO TIPO CC-125x75 MM</v>
          </cell>
          <cell r="C389" t="str">
            <v>U</v>
          </cell>
          <cell r="D389">
            <v>0</v>
          </cell>
          <cell r="F389">
            <v>10.47</v>
          </cell>
        </row>
        <row r="390">
          <cell r="A390">
            <v>25705</v>
          </cell>
          <cell r="B390" t="str">
            <v>REJILLA DE BRONCE T-300x150 MM</v>
          </cell>
          <cell r="C390" t="str">
            <v>U</v>
          </cell>
          <cell r="D390">
            <v>0</v>
          </cell>
          <cell r="F390">
            <v>350.6</v>
          </cell>
        </row>
        <row r="391">
          <cell r="A391">
            <v>25700</v>
          </cell>
          <cell r="B391" t="str">
            <v>REJILLA DE BRONCE T-150x110 MM</v>
          </cell>
          <cell r="C391" t="str">
            <v>U</v>
          </cell>
          <cell r="D391">
            <v>0</v>
          </cell>
          <cell r="F391">
            <v>40.96</v>
          </cell>
        </row>
        <row r="392">
          <cell r="A392">
            <v>25800</v>
          </cell>
          <cell r="B392" t="str">
            <v>REJILLA DE BRONCE T-125x75 MM</v>
          </cell>
          <cell r="C392" t="str">
            <v>U</v>
          </cell>
          <cell r="D392">
            <v>0</v>
          </cell>
          <cell r="F392">
            <v>23.58</v>
          </cell>
        </row>
        <row r="393">
          <cell r="A393" t="str">
            <v>25800-1</v>
          </cell>
          <cell r="B393" t="str">
            <v>REJILLA DE ALUMINIO T-150x110 MM</v>
          </cell>
          <cell r="C393" t="str">
            <v>U</v>
          </cell>
          <cell r="D393">
            <v>1</v>
          </cell>
          <cell r="F393">
            <v>9.9</v>
          </cell>
        </row>
        <row r="394">
          <cell r="A394" t="str">
            <v>25800-2</v>
          </cell>
          <cell r="B394" t="str">
            <v>REJILLA DE ALUMINIO T-125x75 MM</v>
          </cell>
          <cell r="C394" t="str">
            <v>U</v>
          </cell>
          <cell r="D394">
            <v>1</v>
          </cell>
          <cell r="F394">
            <v>7.38</v>
          </cell>
        </row>
        <row r="395">
          <cell r="A395" t="str">
            <v>25800-3</v>
          </cell>
          <cell r="B395" t="str">
            <v>TAPÓN DE INSPECCIÓNDE BRONCE TI-150x110 MM</v>
          </cell>
          <cell r="C395" t="str">
            <v>U</v>
          </cell>
          <cell r="D395">
            <v>2</v>
          </cell>
          <cell r="F395">
            <v>71.17</v>
          </cell>
        </row>
        <row r="396">
          <cell r="A396" t="str">
            <v>25800-4</v>
          </cell>
          <cell r="B396" t="str">
            <v>TAPÓN DE INSPECCIÓNDE BRONCE TI-125x75 MM</v>
          </cell>
          <cell r="C396" t="str">
            <v>U</v>
          </cell>
          <cell r="D396">
            <v>0</v>
          </cell>
          <cell r="F396">
            <v>42.23</v>
          </cell>
        </row>
        <row r="397">
          <cell r="A397">
            <v>25900</v>
          </cell>
          <cell r="B397" t="str">
            <v>REJILLA CAR-50x30 CM DE HIERRO FUNDIDO</v>
          </cell>
          <cell r="C397" t="str">
            <v>U</v>
          </cell>
          <cell r="D397">
            <v>0</v>
          </cell>
          <cell r="F397">
            <v>66.709999999999994</v>
          </cell>
        </row>
        <row r="398">
          <cell r="A398">
            <v>25910</v>
          </cell>
          <cell r="B398" t="str">
            <v>REJILLA DE PVC D=6"</v>
          </cell>
          <cell r="C398" t="str">
            <v>U</v>
          </cell>
          <cell r="D398">
            <v>0</v>
          </cell>
          <cell r="F398">
            <v>10.8</v>
          </cell>
        </row>
        <row r="399">
          <cell r="A399">
            <v>25912</v>
          </cell>
          <cell r="B399" t="str">
            <v>REJILLA DE PVC D=4"</v>
          </cell>
          <cell r="C399" t="str">
            <v>U</v>
          </cell>
          <cell r="D399">
            <v>0</v>
          </cell>
          <cell r="F399">
            <v>9</v>
          </cell>
        </row>
        <row r="400">
          <cell r="A400" t="str">
            <v>25912-1</v>
          </cell>
          <cell r="B400" t="str">
            <v>REJILLA DE PVC D=3"</v>
          </cell>
          <cell r="C400" t="str">
            <v>U</v>
          </cell>
          <cell r="D400">
            <v>0</v>
          </cell>
          <cell r="F400">
            <v>4.5</v>
          </cell>
        </row>
        <row r="404">
          <cell r="B404" t="str">
            <v>MATERIAL DE AGUAS LLUVIAS</v>
          </cell>
        </row>
        <row r="405">
          <cell r="A405">
            <v>22000</v>
          </cell>
          <cell r="B405" t="str">
            <v>TUBERIA PVC D/N D: 200mm</v>
          </cell>
          <cell r="C405" t="str">
            <v>ML</v>
          </cell>
          <cell r="D405">
            <v>18</v>
          </cell>
          <cell r="E405">
            <v>10.4</v>
          </cell>
          <cell r="F405">
            <v>13.49</v>
          </cell>
        </row>
        <row r="406">
          <cell r="A406">
            <v>22100</v>
          </cell>
          <cell r="B406" t="str">
            <v>TUBERIA PVC D/N D: 160mm</v>
          </cell>
          <cell r="C406" t="str">
            <v>ML</v>
          </cell>
          <cell r="D406">
            <v>550</v>
          </cell>
          <cell r="E406">
            <v>7.26</v>
          </cell>
          <cell r="F406">
            <v>6.57</v>
          </cell>
        </row>
        <row r="407">
          <cell r="A407">
            <v>22200</v>
          </cell>
          <cell r="B407" t="str">
            <v>TUBERIA PVC D/N D: 110mm</v>
          </cell>
          <cell r="C407" t="str">
            <v>ML</v>
          </cell>
          <cell r="D407">
            <v>70</v>
          </cell>
          <cell r="E407">
            <v>4.09</v>
          </cell>
          <cell r="F407">
            <v>2.78</v>
          </cell>
        </row>
        <row r="408">
          <cell r="A408">
            <v>22300</v>
          </cell>
          <cell r="B408" t="str">
            <v>TUBERIA PVC D/N D: 75mm</v>
          </cell>
          <cell r="C408" t="str">
            <v>ML</v>
          </cell>
          <cell r="E408">
            <v>3.1</v>
          </cell>
          <cell r="F408">
            <v>4.1900000000000004</v>
          </cell>
        </row>
        <row r="409">
          <cell r="D409">
            <v>638</v>
          </cell>
        </row>
        <row r="410">
          <cell r="A410">
            <v>22310</v>
          </cell>
          <cell r="B410" t="str">
            <v>ACCESORIO DE RED  PVC SCEDULE 40 D: 8"</v>
          </cell>
          <cell r="C410" t="str">
            <v>U</v>
          </cell>
          <cell r="D410">
            <v>18</v>
          </cell>
          <cell r="E410">
            <v>0</v>
          </cell>
          <cell r="F410">
            <v>2.48</v>
          </cell>
        </row>
        <row r="411">
          <cell r="A411">
            <v>22320</v>
          </cell>
          <cell r="B411" t="str">
            <v>ACCESORIO DE RED  PVC SCEDULE 40 D: 6"</v>
          </cell>
          <cell r="C411" t="str">
            <v>U</v>
          </cell>
          <cell r="D411">
            <v>550</v>
          </cell>
          <cell r="E411">
            <v>0</v>
          </cell>
          <cell r="F411">
            <v>2.48</v>
          </cell>
        </row>
        <row r="412">
          <cell r="A412">
            <v>22330</v>
          </cell>
          <cell r="B412" t="str">
            <v>ACCESORIO DE RED  PVC SCEDULE 40 D: 4"</v>
          </cell>
          <cell r="C412" t="str">
            <v>U</v>
          </cell>
          <cell r="D412">
            <v>70</v>
          </cell>
          <cell r="E412">
            <v>0</v>
          </cell>
          <cell r="F412">
            <v>2.48</v>
          </cell>
        </row>
        <row r="413">
          <cell r="A413">
            <v>22340</v>
          </cell>
          <cell r="B413" t="str">
            <v>ACCESORIO DE RED  PVC SCEDULE 40 D: 3"</v>
          </cell>
          <cell r="C413" t="str">
            <v>U</v>
          </cell>
          <cell r="D413">
            <v>0</v>
          </cell>
          <cell r="E413">
            <v>0</v>
          </cell>
          <cell r="F413">
            <v>2.48</v>
          </cell>
        </row>
        <row r="415">
          <cell r="A415">
            <v>22600</v>
          </cell>
          <cell r="B415" t="str">
            <v>Tuberia pvc estructurada doble pared D: 730 mm</v>
          </cell>
          <cell r="C415" t="str">
            <v>ML</v>
          </cell>
          <cell r="D415">
            <v>0</v>
          </cell>
          <cell r="F415">
            <v>62.72</v>
          </cell>
        </row>
        <row r="416">
          <cell r="A416">
            <v>22602</v>
          </cell>
          <cell r="B416" t="str">
            <v>ANILLO DE CAUCHO D=730mm</v>
          </cell>
          <cell r="C416" t="str">
            <v>U</v>
          </cell>
          <cell r="F416">
            <v>9</v>
          </cell>
        </row>
        <row r="417">
          <cell r="A417">
            <v>22700</v>
          </cell>
          <cell r="B417" t="str">
            <v>Tuberia pvc estructurada doble pared D: 640 mm</v>
          </cell>
          <cell r="C417" t="str">
            <v>ML</v>
          </cell>
          <cell r="D417">
            <v>0</v>
          </cell>
          <cell r="F417">
            <v>52.27</v>
          </cell>
        </row>
        <row r="418">
          <cell r="A418">
            <v>22702</v>
          </cell>
          <cell r="B418" t="str">
            <v>ANILLO DE CAUCHO D=640mm</v>
          </cell>
          <cell r="C418" t="str">
            <v>U</v>
          </cell>
          <cell r="F418">
            <v>7.5</v>
          </cell>
        </row>
        <row r="419">
          <cell r="A419">
            <v>22800</v>
          </cell>
          <cell r="B419" t="str">
            <v>Tuberia pvc estructurada doble pared D: 525 mm</v>
          </cell>
          <cell r="C419" t="str">
            <v>ML</v>
          </cell>
          <cell r="D419">
            <v>155</v>
          </cell>
          <cell r="F419">
            <v>48.53</v>
          </cell>
        </row>
        <row r="420">
          <cell r="A420">
            <v>22802</v>
          </cell>
          <cell r="B420" t="str">
            <v>ANILLO DE CAUCHO D=525mm</v>
          </cell>
          <cell r="C420" t="str">
            <v>U</v>
          </cell>
          <cell r="D420">
            <v>26</v>
          </cell>
          <cell r="F420">
            <v>27.22</v>
          </cell>
        </row>
        <row r="421">
          <cell r="A421">
            <v>22900</v>
          </cell>
          <cell r="B421" t="str">
            <v>Tuberia pvc estructurada doble pared D=400mm</v>
          </cell>
          <cell r="C421" t="str">
            <v>ML</v>
          </cell>
          <cell r="D421">
            <v>264</v>
          </cell>
          <cell r="F421">
            <v>38.64</v>
          </cell>
        </row>
        <row r="422">
          <cell r="A422">
            <v>22902</v>
          </cell>
          <cell r="B422" t="str">
            <v>ANILLO DE CAUCHO D=400mm</v>
          </cell>
          <cell r="C422" t="str">
            <v>U</v>
          </cell>
          <cell r="D422">
            <v>44</v>
          </cell>
          <cell r="F422">
            <v>26.09</v>
          </cell>
        </row>
        <row r="423">
          <cell r="A423">
            <v>12200</v>
          </cell>
          <cell r="B423" t="str">
            <v>Tuberia pvc estructurada doble pared D=315mm</v>
          </cell>
          <cell r="C423" t="str">
            <v>ML</v>
          </cell>
          <cell r="D423">
            <v>18</v>
          </cell>
          <cell r="F423">
            <v>25.5</v>
          </cell>
        </row>
        <row r="424">
          <cell r="A424">
            <v>12210</v>
          </cell>
          <cell r="B424" t="str">
            <v>ANILLO DE CAUCHO D=315mm</v>
          </cell>
          <cell r="C424" t="str">
            <v>U</v>
          </cell>
          <cell r="D424">
            <v>3</v>
          </cell>
          <cell r="F424">
            <v>15.37</v>
          </cell>
        </row>
        <row r="425">
          <cell r="A425">
            <v>12400</v>
          </cell>
          <cell r="B425" t="str">
            <v>Tuberia pvc estructurada doble pared D=200mm</v>
          </cell>
          <cell r="C425" t="str">
            <v>ML</v>
          </cell>
          <cell r="D425">
            <v>18</v>
          </cell>
          <cell r="F425">
            <v>12.54</v>
          </cell>
        </row>
        <row r="426">
          <cell r="A426">
            <v>12410</v>
          </cell>
          <cell r="B426" t="str">
            <v>ANILLO DE CAUCHO D=200mm</v>
          </cell>
          <cell r="C426" t="str">
            <v>U</v>
          </cell>
          <cell r="D426">
            <v>3</v>
          </cell>
          <cell r="F426">
            <v>4.32</v>
          </cell>
        </row>
        <row r="428">
          <cell r="A428" t="str">
            <v>23000-01</v>
          </cell>
          <cell r="B428" t="str">
            <v>SOPORTES</v>
          </cell>
          <cell r="C428" t="str">
            <v>U</v>
          </cell>
          <cell r="D428">
            <v>220</v>
          </cell>
          <cell r="E428">
            <v>2.2777272727272724</v>
          </cell>
          <cell r="F428">
            <v>3.07</v>
          </cell>
        </row>
        <row r="430">
          <cell r="A430">
            <v>23000</v>
          </cell>
          <cell r="B430" t="str">
            <v>SOPORTE  TIPO PERA GALV  D: 8"</v>
          </cell>
          <cell r="C430" t="str">
            <v>U</v>
          </cell>
          <cell r="D430">
            <v>0</v>
          </cell>
          <cell r="E430">
            <v>1.458</v>
          </cell>
          <cell r="F430">
            <v>1.97</v>
          </cell>
        </row>
        <row r="431">
          <cell r="A431">
            <v>23100</v>
          </cell>
          <cell r="B431" t="str">
            <v>SOPORTE  TIPO PERA D: 6"</v>
          </cell>
          <cell r="C431" t="str">
            <v>U</v>
          </cell>
          <cell r="D431">
            <v>220</v>
          </cell>
          <cell r="E431">
            <v>0.89400000000000002</v>
          </cell>
          <cell r="F431">
            <v>1.21</v>
          </cell>
        </row>
        <row r="432">
          <cell r="A432">
            <v>23200</v>
          </cell>
          <cell r="B432" t="str">
            <v>SOPORTE TIPO PERA GALV  D: 4"</v>
          </cell>
          <cell r="C432" t="str">
            <v>U</v>
          </cell>
          <cell r="D432">
            <v>0</v>
          </cell>
          <cell r="E432">
            <v>0.43</v>
          </cell>
          <cell r="F432">
            <v>0.57999999999999996</v>
          </cell>
        </row>
        <row r="433">
          <cell r="A433">
            <v>23300</v>
          </cell>
          <cell r="B433" t="str">
            <v>SOPORTE  T/P GALV D:3"</v>
          </cell>
          <cell r="C433" t="str">
            <v>U</v>
          </cell>
          <cell r="D433">
            <v>0</v>
          </cell>
          <cell r="E433">
            <v>0.30399999999999999</v>
          </cell>
          <cell r="F433">
            <v>0.41</v>
          </cell>
        </row>
        <row r="434">
          <cell r="A434">
            <v>23400</v>
          </cell>
          <cell r="B434" t="str">
            <v>GALVANIZED SINGLE HOLE PIPE STRAP(VINCHA) 3"</v>
          </cell>
          <cell r="C434" t="str">
            <v>U</v>
          </cell>
          <cell r="D434">
            <v>0</v>
          </cell>
          <cell r="F434">
            <v>0</v>
          </cell>
        </row>
        <row r="435">
          <cell r="A435">
            <v>23500</v>
          </cell>
          <cell r="B435" t="str">
            <v>GALVANIZED SINGLE HOLE PIPE STRAP(VINCHA) 6"</v>
          </cell>
          <cell r="C435" t="str">
            <v>U</v>
          </cell>
          <cell r="D435">
            <v>0</v>
          </cell>
          <cell r="F435">
            <v>0</v>
          </cell>
        </row>
        <row r="436">
          <cell r="A436">
            <v>23600</v>
          </cell>
          <cell r="B436" t="str">
            <v xml:space="preserve">PERNOS EN U GALVANIZADOS D: 8" </v>
          </cell>
          <cell r="C436" t="str">
            <v>U</v>
          </cell>
          <cell r="D436">
            <v>0</v>
          </cell>
          <cell r="E436">
            <v>3.496</v>
          </cell>
          <cell r="F436">
            <v>4.72</v>
          </cell>
        </row>
        <row r="437">
          <cell r="A437">
            <v>23700</v>
          </cell>
          <cell r="B437" t="str">
            <v xml:space="preserve">PERNOS EN U GALVANIZADOS D: 6" </v>
          </cell>
          <cell r="C437" t="str">
            <v>U</v>
          </cell>
          <cell r="D437">
            <v>0</v>
          </cell>
          <cell r="E437">
            <v>3.1179999999999999</v>
          </cell>
          <cell r="F437">
            <v>4.21</v>
          </cell>
        </row>
        <row r="438">
          <cell r="A438">
            <v>23800</v>
          </cell>
          <cell r="B438" t="str">
            <v xml:space="preserve">PERNOS EN U GALVANIZADOS D: 4" </v>
          </cell>
          <cell r="C438" t="str">
            <v>U</v>
          </cell>
          <cell r="D438">
            <v>0</v>
          </cell>
          <cell r="E438">
            <v>1.4830000000000001</v>
          </cell>
          <cell r="F438">
            <v>2</v>
          </cell>
        </row>
        <row r="439">
          <cell r="A439">
            <v>23900</v>
          </cell>
          <cell r="B439" t="str">
            <v>PERNOS EN U GALVANIZADOS D: 3"</v>
          </cell>
          <cell r="C439" t="str">
            <v>U</v>
          </cell>
          <cell r="D439">
            <v>0</v>
          </cell>
          <cell r="E439">
            <v>1.361</v>
          </cell>
          <cell r="F439">
            <v>1.84</v>
          </cell>
        </row>
        <row r="440">
          <cell r="A440">
            <v>24000</v>
          </cell>
          <cell r="B440" t="str">
            <v>STRUT CLAMP  GALVANIZADO D:6</v>
          </cell>
          <cell r="C440" t="str">
            <v>U</v>
          </cell>
          <cell r="D440">
            <v>0</v>
          </cell>
          <cell r="E440">
            <v>1.6870000000000001</v>
          </cell>
          <cell r="F440">
            <v>2.2799999999999998</v>
          </cell>
        </row>
        <row r="441">
          <cell r="A441">
            <v>24100</v>
          </cell>
          <cell r="B441" t="str">
            <v>STRUT CLAMP  GALVANIZADO D:3</v>
          </cell>
          <cell r="C441" t="str">
            <v>U</v>
          </cell>
          <cell r="D441">
            <v>0</v>
          </cell>
          <cell r="E441">
            <v>0.71199999999999997</v>
          </cell>
          <cell r="F441">
            <v>0.96</v>
          </cell>
        </row>
        <row r="442">
          <cell r="A442">
            <v>24200</v>
          </cell>
          <cell r="B442" t="str">
            <v>STRUT CORNER CONNECTORS  2-HOLE</v>
          </cell>
          <cell r="C442" t="str">
            <v>U</v>
          </cell>
          <cell r="D442">
            <v>0</v>
          </cell>
          <cell r="E442">
            <v>2.1000000000000001E-2</v>
          </cell>
          <cell r="F442">
            <v>0.03</v>
          </cell>
        </row>
        <row r="443">
          <cell r="A443">
            <v>24300</v>
          </cell>
          <cell r="B443" t="str">
            <v>STRUT CORNER CONNECTORS  3-HOLE</v>
          </cell>
          <cell r="C443" t="str">
            <v>U</v>
          </cell>
          <cell r="D443">
            <v>0</v>
          </cell>
          <cell r="F443">
            <v>0</v>
          </cell>
        </row>
        <row r="444">
          <cell r="A444">
            <v>24400</v>
          </cell>
          <cell r="B444" t="str">
            <v>WEDGE ANCHORS  (PERNOS DE EXPANSION) 3/8"</v>
          </cell>
          <cell r="C444" t="str">
            <v>U</v>
          </cell>
          <cell r="D444">
            <v>440</v>
          </cell>
          <cell r="E444">
            <v>0.316</v>
          </cell>
          <cell r="F444">
            <v>0.43</v>
          </cell>
        </row>
        <row r="445">
          <cell r="A445">
            <v>24500</v>
          </cell>
          <cell r="B445" t="str">
            <v>DROP-IN  ANCHORS (TACOS DE EXPANSION)3/8"</v>
          </cell>
          <cell r="C445" t="str">
            <v>U</v>
          </cell>
          <cell r="D445">
            <v>0</v>
          </cell>
          <cell r="E445">
            <v>0.253</v>
          </cell>
          <cell r="F445">
            <v>0.34</v>
          </cell>
        </row>
        <row r="446">
          <cell r="A446">
            <v>24600</v>
          </cell>
          <cell r="B446" t="str">
            <v>DROP-IN  ANCHORS (TACOS DE EXPANSION)1/2"</v>
          </cell>
          <cell r="C446" t="str">
            <v>U</v>
          </cell>
          <cell r="D446">
            <v>0</v>
          </cell>
          <cell r="F446">
            <v>0</v>
          </cell>
        </row>
        <row r="447">
          <cell r="A447">
            <v>24700</v>
          </cell>
          <cell r="B447" t="str">
            <v>FLAT WASHER PLATED(ANILLO ) 1/2"</v>
          </cell>
          <cell r="C447" t="str">
            <v>U</v>
          </cell>
          <cell r="D447">
            <v>0</v>
          </cell>
          <cell r="E447">
            <v>5.0999999999999997E-2</v>
          </cell>
          <cell r="F447">
            <v>7.0000000000000007E-2</v>
          </cell>
        </row>
        <row r="448">
          <cell r="A448">
            <v>24800</v>
          </cell>
          <cell r="B448" t="str">
            <v>FLAT WASHER PLATED(ANILLO )3/8"</v>
          </cell>
          <cell r="C448" t="str">
            <v>U</v>
          </cell>
          <cell r="D448">
            <v>440</v>
          </cell>
          <cell r="E448">
            <v>2.1000000000000001E-2</v>
          </cell>
          <cell r="F448">
            <v>0.03</v>
          </cell>
        </row>
        <row r="449">
          <cell r="A449">
            <v>24900</v>
          </cell>
          <cell r="B449" t="str">
            <v>HEX NUTS PLATED (TUERCAS) 1/2"</v>
          </cell>
          <cell r="C449" t="str">
            <v>U</v>
          </cell>
          <cell r="D449">
            <v>0</v>
          </cell>
          <cell r="E449">
            <v>0.45400000000000001</v>
          </cell>
          <cell r="F449">
            <v>0.61</v>
          </cell>
        </row>
        <row r="450">
          <cell r="A450">
            <v>25000</v>
          </cell>
          <cell r="B450" t="str">
            <v>HEX NUTS PLATED (TUERCAS) 3/8"</v>
          </cell>
          <cell r="C450" t="str">
            <v>U</v>
          </cell>
          <cell r="D450">
            <v>440</v>
          </cell>
          <cell r="E450">
            <v>3.1E-2</v>
          </cell>
          <cell r="F450">
            <v>0.04</v>
          </cell>
        </row>
        <row r="451">
          <cell r="A451">
            <v>25100</v>
          </cell>
          <cell r="B451" t="str">
            <v>THREADED ROD 3/8X 6 (VARILLAS ROSCADAS)</v>
          </cell>
          <cell r="C451" t="str">
            <v>MTS</v>
          </cell>
          <cell r="D451">
            <v>10</v>
          </cell>
          <cell r="E451">
            <v>1.1000000000000001</v>
          </cell>
          <cell r="F451">
            <v>1.49</v>
          </cell>
        </row>
        <row r="452">
          <cell r="A452">
            <v>25200</v>
          </cell>
          <cell r="B452" t="str">
            <v>THREADED ROD 1/2X 6 (VARILLAS ROSCADAS)</v>
          </cell>
          <cell r="C452" t="str">
            <v>MTS</v>
          </cell>
          <cell r="D452">
            <v>0</v>
          </cell>
          <cell r="E452">
            <v>2.04</v>
          </cell>
          <cell r="F452">
            <v>2.75</v>
          </cell>
        </row>
        <row r="453">
          <cell r="A453">
            <v>25300</v>
          </cell>
          <cell r="B453" t="str">
            <v>CANAL RANURADO</v>
          </cell>
          <cell r="C453" t="str">
            <v>MTS</v>
          </cell>
          <cell r="D453">
            <v>0</v>
          </cell>
          <cell r="E453">
            <v>2.0409999999999999</v>
          </cell>
          <cell r="F453">
            <v>2.76</v>
          </cell>
        </row>
        <row r="454">
          <cell r="B454" t="str">
            <v>REJILLAS</v>
          </cell>
        </row>
        <row r="455">
          <cell r="A455">
            <v>25405</v>
          </cell>
          <cell r="B455" t="str">
            <v>REJILLA DE ALUMINIO TIPO CC-250x200 MM</v>
          </cell>
          <cell r="C455" t="str">
            <v>U</v>
          </cell>
          <cell r="D455">
            <v>0</v>
          </cell>
          <cell r="F455">
            <v>207.29</v>
          </cell>
        </row>
        <row r="456">
          <cell r="A456">
            <v>25400</v>
          </cell>
          <cell r="B456" t="str">
            <v>REJILLA DE ALUMINIO TIPO CC-200x150 MM</v>
          </cell>
          <cell r="C456" t="str">
            <v>U</v>
          </cell>
          <cell r="D456">
            <v>42</v>
          </cell>
          <cell r="F456">
            <v>50.45</v>
          </cell>
        </row>
        <row r="457">
          <cell r="A457">
            <v>25500</v>
          </cell>
          <cell r="B457" t="str">
            <v>REJILLA DE ALUMINIO TIPO CC-150x110 MM</v>
          </cell>
          <cell r="C457" t="str">
            <v>U</v>
          </cell>
          <cell r="D457">
            <v>6</v>
          </cell>
          <cell r="F457">
            <v>11.19</v>
          </cell>
        </row>
        <row r="458">
          <cell r="A458">
            <v>25600</v>
          </cell>
          <cell r="B458" t="str">
            <v>REJILLA DE ALUMINIO TIPO CC-125x75 MM</v>
          </cell>
          <cell r="C458" t="str">
            <v>U</v>
          </cell>
          <cell r="D458">
            <v>0</v>
          </cell>
          <cell r="F458">
            <v>9.23</v>
          </cell>
        </row>
        <row r="459">
          <cell r="A459">
            <v>25705</v>
          </cell>
          <cell r="B459" t="str">
            <v>REJILLA DE BRONCE T-300x150 MM</v>
          </cell>
          <cell r="C459" t="str">
            <v>U</v>
          </cell>
          <cell r="D459">
            <v>0</v>
          </cell>
          <cell r="F459">
            <v>252.27</v>
          </cell>
        </row>
        <row r="460">
          <cell r="A460">
            <v>25700</v>
          </cell>
          <cell r="B460" t="str">
            <v>REJILLA DE BRONCE T-150x110 MM</v>
          </cell>
          <cell r="C460" t="str">
            <v>U</v>
          </cell>
          <cell r="D460">
            <v>0</v>
          </cell>
          <cell r="F460">
            <v>23.09</v>
          </cell>
        </row>
        <row r="461">
          <cell r="A461">
            <v>25800</v>
          </cell>
          <cell r="B461" t="str">
            <v>REJILLA DE BRONCE T-125x75 MM</v>
          </cell>
          <cell r="C461" t="str">
            <v>U</v>
          </cell>
          <cell r="D461">
            <v>0</v>
          </cell>
          <cell r="F461">
            <v>23.75</v>
          </cell>
        </row>
        <row r="462">
          <cell r="A462" t="str">
            <v>25800-3</v>
          </cell>
          <cell r="B462" t="str">
            <v>TAPÓN DE INSPECCIÓNDE BRONCE TI-150x110 MM</v>
          </cell>
          <cell r="C462" t="str">
            <v>U</v>
          </cell>
          <cell r="D462">
            <v>0</v>
          </cell>
          <cell r="F462">
            <v>71.17</v>
          </cell>
        </row>
        <row r="463">
          <cell r="A463" t="str">
            <v>25800-4</v>
          </cell>
          <cell r="B463" t="str">
            <v>TAPÓN DE INSPECCIÓNDE BRONCE TI-125x75 MM</v>
          </cell>
          <cell r="C463" t="str">
            <v>U</v>
          </cell>
          <cell r="D463">
            <v>0</v>
          </cell>
          <cell r="F463">
            <v>42.23</v>
          </cell>
        </row>
        <row r="464">
          <cell r="A464">
            <v>25900</v>
          </cell>
          <cell r="B464" t="str">
            <v>REJILLA CAR-50x30 CM DE HIERRO FUNDIDO</v>
          </cell>
          <cell r="C464" t="str">
            <v>U</v>
          </cell>
          <cell r="D464">
            <v>0</v>
          </cell>
          <cell r="F464">
            <v>66.709999999999994</v>
          </cell>
        </row>
        <row r="465">
          <cell r="A465">
            <v>25910</v>
          </cell>
          <cell r="B465" t="str">
            <v>REJILLA DE PVC D=6"</v>
          </cell>
          <cell r="C465" t="str">
            <v>U</v>
          </cell>
          <cell r="D465">
            <v>0</v>
          </cell>
          <cell r="F465">
            <v>10.8</v>
          </cell>
        </row>
        <row r="466">
          <cell r="A466">
            <v>25912</v>
          </cell>
          <cell r="B466" t="str">
            <v>REJILLA DE PVC D=4"</v>
          </cell>
          <cell r="C466" t="str">
            <v>U</v>
          </cell>
          <cell r="D466">
            <v>0</v>
          </cell>
          <cell r="F466">
            <v>9</v>
          </cell>
        </row>
        <row r="467">
          <cell r="A467" t="str">
            <v>25912-1</v>
          </cell>
          <cell r="B467" t="str">
            <v>REJILLA DE PVC D=3"</v>
          </cell>
          <cell r="C467" t="str">
            <v>U</v>
          </cell>
          <cell r="D467">
            <v>0</v>
          </cell>
          <cell r="F467">
            <v>4.5</v>
          </cell>
        </row>
        <row r="468">
          <cell r="B468" t="str">
            <v>ACCESORIOS DE AA.LL</v>
          </cell>
        </row>
        <row r="469">
          <cell r="A469">
            <v>26000</v>
          </cell>
          <cell r="B469" t="str">
            <v>YEE PVC  SCHEDULE 40  D: 8"</v>
          </cell>
          <cell r="C469" t="str">
            <v>UNIDAD</v>
          </cell>
          <cell r="D469">
            <v>0</v>
          </cell>
          <cell r="E469">
            <v>32.29</v>
          </cell>
          <cell r="F469">
            <v>43.59</v>
          </cell>
        </row>
        <row r="470">
          <cell r="A470">
            <v>26100</v>
          </cell>
          <cell r="B470" t="str">
            <v>YEE PVC  SCHEDULE 40  D: 6"</v>
          </cell>
          <cell r="C470" t="str">
            <v>UNIDAD</v>
          </cell>
          <cell r="D470">
            <v>0</v>
          </cell>
          <cell r="E470">
            <v>14.31</v>
          </cell>
          <cell r="F470">
            <v>15.12</v>
          </cell>
        </row>
        <row r="471">
          <cell r="A471">
            <v>26200</v>
          </cell>
          <cell r="B471" t="str">
            <v>YEE PVC  SCHEDULE 40  D: 4"</v>
          </cell>
          <cell r="C471" t="str">
            <v>UNIDAD</v>
          </cell>
          <cell r="D471">
            <v>0</v>
          </cell>
          <cell r="E471">
            <v>3.9740000000000002</v>
          </cell>
          <cell r="F471">
            <v>7.2</v>
          </cell>
        </row>
        <row r="472">
          <cell r="A472">
            <v>26300</v>
          </cell>
          <cell r="B472" t="str">
            <v>YEE PVC  SCHEDULE 40  D: 3"</v>
          </cell>
          <cell r="C472" t="str">
            <v>UNIDAD</v>
          </cell>
          <cell r="D472">
            <v>0</v>
          </cell>
          <cell r="E472">
            <v>2.1339999999999999</v>
          </cell>
          <cell r="F472">
            <v>2.88</v>
          </cell>
        </row>
        <row r="473">
          <cell r="A473">
            <v>26400</v>
          </cell>
          <cell r="B473" t="str">
            <v>YEE RED PVC  SCHEDULE 40  D: 6" x 4"</v>
          </cell>
          <cell r="C473" t="str">
            <v>UNIDAD</v>
          </cell>
          <cell r="D473">
            <v>0</v>
          </cell>
          <cell r="E473">
            <v>10.52</v>
          </cell>
          <cell r="F473">
            <v>14.2</v>
          </cell>
        </row>
        <row r="474">
          <cell r="A474">
            <v>26500</v>
          </cell>
          <cell r="B474" t="str">
            <v>YEE RED PVC  SCHEDULE 40  D: 4" x 3"</v>
          </cell>
          <cell r="C474" t="str">
            <v>UNIDAD</v>
          </cell>
          <cell r="D474">
            <v>0</v>
          </cell>
          <cell r="E474">
            <v>3.7250000000000001</v>
          </cell>
          <cell r="F474">
            <v>5.03</v>
          </cell>
        </row>
        <row r="475">
          <cell r="A475">
            <v>26600</v>
          </cell>
          <cell r="B475" t="str">
            <v>CODO PVC SCHEDULE 40 D: 6" x 90</v>
          </cell>
          <cell r="C475" t="str">
            <v>UNIDAD</v>
          </cell>
          <cell r="D475">
            <v>56</v>
          </cell>
          <cell r="E475">
            <v>13.335000000000001</v>
          </cell>
          <cell r="F475">
            <v>18</v>
          </cell>
        </row>
        <row r="476">
          <cell r="A476">
            <v>26700</v>
          </cell>
          <cell r="B476" t="str">
            <v>CODO PVC SCHEDULE 40 D: 4" x 90</v>
          </cell>
          <cell r="C476" t="str">
            <v>UNIDAD</v>
          </cell>
          <cell r="D476">
            <v>12</v>
          </cell>
          <cell r="E476">
            <v>2.1930000000000001</v>
          </cell>
          <cell r="F476">
            <v>2.96</v>
          </cell>
        </row>
        <row r="477">
          <cell r="A477">
            <v>26800</v>
          </cell>
          <cell r="B477" t="str">
            <v>CODO PVC SCHEDULE 40 D: 3" x 90</v>
          </cell>
          <cell r="C477" t="str">
            <v>UNIDAD</v>
          </cell>
          <cell r="D477">
            <v>0</v>
          </cell>
          <cell r="E477">
            <v>1.2190000000000001</v>
          </cell>
          <cell r="F477">
            <v>1.65</v>
          </cell>
        </row>
        <row r="478">
          <cell r="A478">
            <v>26900</v>
          </cell>
          <cell r="B478" t="str">
            <v>CODO PVC SCHEDULE 40 D: 8" x 45</v>
          </cell>
          <cell r="C478" t="str">
            <v>UNIDAD</v>
          </cell>
          <cell r="D478">
            <v>0</v>
          </cell>
          <cell r="E478">
            <v>21.56</v>
          </cell>
          <cell r="F478">
            <v>29.11</v>
          </cell>
        </row>
        <row r="479">
          <cell r="A479">
            <v>27000</v>
          </cell>
          <cell r="B479" t="str">
            <v>CODO PVC SCHEDULE 40 D: 6" x 45</v>
          </cell>
          <cell r="C479" t="str">
            <v>UNIDAD</v>
          </cell>
          <cell r="D479">
            <v>30</v>
          </cell>
          <cell r="E479">
            <v>12.207000000000001</v>
          </cell>
          <cell r="F479">
            <v>16.48</v>
          </cell>
        </row>
        <row r="480">
          <cell r="A480">
            <v>27100</v>
          </cell>
          <cell r="B480" t="str">
            <v>CODO PVC SCHEDULE 40 D: 4" x 45</v>
          </cell>
          <cell r="C480" t="str">
            <v>UNIDAD</v>
          </cell>
          <cell r="D480">
            <v>18</v>
          </cell>
          <cell r="E480">
            <v>1.7470000000000001</v>
          </cell>
          <cell r="F480">
            <v>2.36</v>
          </cell>
        </row>
        <row r="481">
          <cell r="A481">
            <v>27200</v>
          </cell>
          <cell r="B481" t="str">
            <v>CODO PVC SCHEDULE 40 D: 8" x 90</v>
          </cell>
          <cell r="C481" t="str">
            <v>UNIDAD</v>
          </cell>
          <cell r="D481">
            <v>0</v>
          </cell>
          <cell r="E481">
            <v>18.07</v>
          </cell>
          <cell r="F481">
            <v>24.39</v>
          </cell>
        </row>
        <row r="482">
          <cell r="A482">
            <v>27300</v>
          </cell>
          <cell r="B482" t="str">
            <v>BUSHING PVC SCHEDULE 40 D: 8" x 6"</v>
          </cell>
          <cell r="C482" t="str">
            <v>UNIDAD</v>
          </cell>
          <cell r="D482">
            <v>0</v>
          </cell>
          <cell r="E482">
            <v>19.23</v>
          </cell>
          <cell r="F482">
            <v>25.96</v>
          </cell>
        </row>
        <row r="483">
          <cell r="A483">
            <v>27400</v>
          </cell>
          <cell r="B483" t="str">
            <v>BUSHING PVC SCHEDULE 40 D: 6" x 4"</v>
          </cell>
          <cell r="C483" t="str">
            <v>UNIDAD</v>
          </cell>
          <cell r="D483">
            <v>0</v>
          </cell>
          <cell r="E483">
            <v>5.64</v>
          </cell>
          <cell r="F483">
            <v>6.45</v>
          </cell>
        </row>
        <row r="484">
          <cell r="A484">
            <v>27500</v>
          </cell>
          <cell r="B484" t="str">
            <v>BUSHING PVC SCHEDULE 40 D: 4" x 3"</v>
          </cell>
          <cell r="C484" t="str">
            <v>UNIDAD</v>
          </cell>
          <cell r="D484">
            <v>0</v>
          </cell>
          <cell r="E484">
            <v>1.508</v>
          </cell>
          <cell r="F484">
            <v>2.04</v>
          </cell>
        </row>
        <row r="485">
          <cell r="A485">
            <v>27600</v>
          </cell>
          <cell r="B485" t="str">
            <v xml:space="preserve">TEE PVC SCHEDULE 40 D: 3" </v>
          </cell>
          <cell r="C485" t="str">
            <v>UNIDAD</v>
          </cell>
          <cell r="D485">
            <v>0</v>
          </cell>
          <cell r="F485">
            <v>0</v>
          </cell>
        </row>
        <row r="486">
          <cell r="A486">
            <v>27700</v>
          </cell>
          <cell r="B486" t="str">
            <v>UNION PVC SCEDULE 40 D: 8"</v>
          </cell>
          <cell r="C486" t="str">
            <v>UNIDAD</v>
          </cell>
          <cell r="D486">
            <v>0</v>
          </cell>
          <cell r="E486">
            <v>12.252000000000001</v>
          </cell>
          <cell r="F486">
            <v>16.54</v>
          </cell>
        </row>
        <row r="487">
          <cell r="A487">
            <v>27800</v>
          </cell>
          <cell r="B487" t="str">
            <v>UNION PVC SCEDULE 40 D: 6"</v>
          </cell>
          <cell r="C487" t="str">
            <v>UNIDAD</v>
          </cell>
          <cell r="D487">
            <v>0</v>
          </cell>
          <cell r="E487">
            <v>11.393000000000001</v>
          </cell>
          <cell r="F487">
            <v>9.27</v>
          </cell>
        </row>
        <row r="488">
          <cell r="A488">
            <v>27900</v>
          </cell>
          <cell r="B488" t="str">
            <v>UNION PVC SCEDULE 40 D: 4"</v>
          </cell>
          <cell r="C488" t="str">
            <v>UNIDAD</v>
          </cell>
          <cell r="D488">
            <v>0</v>
          </cell>
          <cell r="E488">
            <v>3.4969999999999999</v>
          </cell>
          <cell r="F488">
            <v>3.06</v>
          </cell>
        </row>
        <row r="489">
          <cell r="A489">
            <v>28000</v>
          </cell>
          <cell r="B489" t="str">
            <v>UNION PVC SCEDULE 40 D: 3"</v>
          </cell>
          <cell r="C489" t="str">
            <v>UNIDAD</v>
          </cell>
          <cell r="D489">
            <v>0</v>
          </cell>
          <cell r="E489">
            <v>1.821</v>
          </cell>
          <cell r="F489">
            <v>2.25</v>
          </cell>
        </row>
        <row r="490">
          <cell r="A490">
            <v>28100</v>
          </cell>
          <cell r="B490" t="str">
            <v>OATEY PVC CEMENT-CLEAR (  PEGANTE)</v>
          </cell>
          <cell r="C490" t="str">
            <v>GALON</v>
          </cell>
          <cell r="D490">
            <v>7</v>
          </cell>
          <cell r="E490">
            <v>11.125999999999999</v>
          </cell>
          <cell r="F490">
            <v>15.02</v>
          </cell>
        </row>
        <row r="491">
          <cell r="A491">
            <v>28200</v>
          </cell>
          <cell r="B491" t="str">
            <v>OATEY ALL PURPOSE PVC CEMENT (LIMPIANTE)</v>
          </cell>
          <cell r="C491" t="str">
            <v>GALON</v>
          </cell>
          <cell r="D491">
            <v>6</v>
          </cell>
          <cell r="E491">
            <v>8.5410000000000004</v>
          </cell>
          <cell r="F491">
            <v>11.53</v>
          </cell>
        </row>
        <row r="492">
          <cell r="A492">
            <v>28300</v>
          </cell>
          <cell r="B492" t="str">
            <v>TEFLON EN CINTA</v>
          </cell>
          <cell r="C492" t="str">
            <v>UNIDAD</v>
          </cell>
          <cell r="D492">
            <v>0</v>
          </cell>
          <cell r="E492">
            <v>1.554</v>
          </cell>
          <cell r="F492">
            <v>2.1</v>
          </cell>
        </row>
        <row r="493">
          <cell r="A493">
            <v>28400</v>
          </cell>
          <cell r="B493" t="str">
            <v>ADAPTADOR HILO EXTERIOR ROSC /PEG D: 3"</v>
          </cell>
          <cell r="C493" t="str">
            <v>U</v>
          </cell>
          <cell r="D493">
            <v>0</v>
          </cell>
          <cell r="E493">
            <v>7.45</v>
          </cell>
          <cell r="F493">
            <v>10.06</v>
          </cell>
        </row>
        <row r="494">
          <cell r="A494">
            <v>28500</v>
          </cell>
          <cell r="B494" t="str">
            <v>UNION UNIVERSAL PVC D=3"</v>
          </cell>
          <cell r="C494" t="str">
            <v>U</v>
          </cell>
          <cell r="D494">
            <v>0</v>
          </cell>
          <cell r="E494">
            <v>15.2</v>
          </cell>
          <cell r="F494">
            <v>20.52</v>
          </cell>
        </row>
        <row r="495">
          <cell r="A495">
            <v>28600</v>
          </cell>
          <cell r="B495" t="str">
            <v>VALV DE COMPUERTA D: 3"</v>
          </cell>
          <cell r="C495" t="str">
            <v>U</v>
          </cell>
          <cell r="D495">
            <v>0</v>
          </cell>
          <cell r="F495">
            <v>151.19999999999999</v>
          </cell>
        </row>
        <row r="496">
          <cell r="A496">
            <v>28700</v>
          </cell>
          <cell r="B496" t="str">
            <v>VALV CHECK D: 3"</v>
          </cell>
          <cell r="C496" t="str">
            <v>U</v>
          </cell>
          <cell r="D496">
            <v>0</v>
          </cell>
          <cell r="F496">
            <v>157.5</v>
          </cell>
        </row>
        <row r="497">
          <cell r="A497">
            <v>28702</v>
          </cell>
          <cell r="B497" t="str">
            <v>Bomba electrosumergible 2,8Kw (3,7HP) Flygt 80gpm</v>
          </cell>
          <cell r="C497" t="str">
            <v>U</v>
          </cell>
          <cell r="D497">
            <v>0</v>
          </cell>
          <cell r="F497">
            <v>1150</v>
          </cell>
        </row>
        <row r="498">
          <cell r="A498">
            <v>28703</v>
          </cell>
          <cell r="B498" t="str">
            <v>Tablero eléctrico con 2 arrancadores para bombas de 2,8Kw</v>
          </cell>
          <cell r="C498" t="str">
            <v>U</v>
          </cell>
          <cell r="D498">
            <v>0</v>
          </cell>
          <cell r="F498">
            <v>1950</v>
          </cell>
        </row>
        <row r="499">
          <cell r="A499">
            <v>28704</v>
          </cell>
          <cell r="B499" t="str">
            <v>Reguladores de nivel #5828803</v>
          </cell>
          <cell r="C499" t="str">
            <v>glb</v>
          </cell>
          <cell r="D499">
            <v>0</v>
          </cell>
          <cell r="F499">
            <v>380</v>
          </cell>
        </row>
        <row r="502">
          <cell r="A502" t="str">
            <v>28800-001</v>
          </cell>
          <cell r="B502" t="str">
            <v>TUBERÍA U/Z D=400mm 1.25 mpa</v>
          </cell>
          <cell r="C502" t="str">
            <v>ML</v>
          </cell>
          <cell r="D502">
            <v>60</v>
          </cell>
          <cell r="F502">
            <v>170.1</v>
          </cell>
        </row>
        <row r="506">
          <cell r="A506">
            <v>28800</v>
          </cell>
          <cell r="B506" t="str">
            <v>TAPON REGISTRO PVC SCHEDULE 40 D: 8"</v>
          </cell>
          <cell r="C506" t="str">
            <v>UNIDAD</v>
          </cell>
          <cell r="D506">
            <v>0</v>
          </cell>
          <cell r="E506">
            <v>55.884</v>
          </cell>
          <cell r="F506">
            <v>75.44</v>
          </cell>
        </row>
        <row r="507">
          <cell r="A507">
            <v>28900</v>
          </cell>
          <cell r="B507" t="str">
            <v>TAPON REGISTRO PVC SCHEDULE 40 D: 6"</v>
          </cell>
          <cell r="C507" t="str">
            <v>UNIDAD</v>
          </cell>
          <cell r="D507">
            <v>0</v>
          </cell>
          <cell r="E507">
            <v>8.8520000000000003</v>
          </cell>
          <cell r="F507">
            <v>8.51</v>
          </cell>
        </row>
        <row r="508">
          <cell r="A508">
            <v>29000</v>
          </cell>
          <cell r="B508" t="str">
            <v>TAPON REGISTRO PVC SCHEDULE 40 D: 4"</v>
          </cell>
          <cell r="C508" t="str">
            <v>UNIDAD</v>
          </cell>
          <cell r="D508">
            <v>0</v>
          </cell>
          <cell r="E508">
            <v>3.3460000000000001</v>
          </cell>
          <cell r="F508">
            <v>4.5199999999999996</v>
          </cell>
        </row>
        <row r="509">
          <cell r="A509">
            <v>29100</v>
          </cell>
          <cell r="B509" t="str">
            <v>TAPON REGISTRO PVC SCHEDULE 40 D: 3"</v>
          </cell>
          <cell r="C509" t="str">
            <v>UNIDAD</v>
          </cell>
          <cell r="D509">
            <v>0</v>
          </cell>
          <cell r="E509">
            <v>1.74</v>
          </cell>
          <cell r="F509">
            <v>2.35</v>
          </cell>
        </row>
        <row r="511">
          <cell r="B511" t="str">
            <v>MATERIAL DEL SISTEMA CONTRA INCENDIOS</v>
          </cell>
        </row>
        <row r="512">
          <cell r="A512">
            <v>29202</v>
          </cell>
          <cell r="B512" t="str">
            <v xml:space="preserve">TUBO  SCH 40  A53 D: 1 " </v>
          </cell>
          <cell r="C512" t="str">
            <v>M</v>
          </cell>
          <cell r="D512">
            <v>624</v>
          </cell>
          <cell r="E512">
            <v>3.01</v>
          </cell>
          <cell r="F512">
            <v>4.03</v>
          </cell>
        </row>
        <row r="513">
          <cell r="A513">
            <v>29200</v>
          </cell>
          <cell r="B513" t="str">
            <v xml:space="preserve">TUBO  SCH 40  A53 D: 1-1/4 " </v>
          </cell>
          <cell r="C513" t="str">
            <v>M</v>
          </cell>
          <cell r="D513">
            <v>0</v>
          </cell>
          <cell r="E513">
            <v>4.17</v>
          </cell>
          <cell r="F513">
            <v>0</v>
          </cell>
        </row>
        <row r="514">
          <cell r="A514">
            <v>29300</v>
          </cell>
          <cell r="B514" t="str">
            <v xml:space="preserve">TUBO  SCH 40  A53 D: 1-1/2 " </v>
          </cell>
          <cell r="C514" t="str">
            <v>M</v>
          </cell>
          <cell r="D514">
            <v>414</v>
          </cell>
          <cell r="E514">
            <v>4.59</v>
          </cell>
          <cell r="F514">
            <v>6.55</v>
          </cell>
        </row>
        <row r="515">
          <cell r="A515">
            <v>29302</v>
          </cell>
          <cell r="B515" t="str">
            <v xml:space="preserve">TUBO  SCH 40  A53 D: 2 " </v>
          </cell>
          <cell r="C515" t="str">
            <v>M</v>
          </cell>
          <cell r="D515">
            <v>666</v>
          </cell>
          <cell r="E515">
            <v>6.41</v>
          </cell>
          <cell r="F515">
            <v>8.2799999999999994</v>
          </cell>
        </row>
        <row r="516">
          <cell r="A516">
            <v>29400</v>
          </cell>
          <cell r="B516" t="str">
            <v xml:space="preserve">TUBO  SCH 40  A53 D: 2-1/2 " </v>
          </cell>
          <cell r="C516" t="str">
            <v>M</v>
          </cell>
          <cell r="D516">
            <v>2172</v>
          </cell>
          <cell r="E516">
            <v>10.27</v>
          </cell>
          <cell r="F516">
            <v>13.69</v>
          </cell>
        </row>
        <row r="517">
          <cell r="A517">
            <v>29500</v>
          </cell>
          <cell r="B517" t="str">
            <v xml:space="preserve">TUBO  SCH 40  A53 D: 3 " </v>
          </cell>
          <cell r="C517" t="str">
            <v>M</v>
          </cell>
          <cell r="D517">
            <v>54</v>
          </cell>
          <cell r="E517">
            <v>13.47</v>
          </cell>
          <cell r="F517">
            <v>17.55</v>
          </cell>
        </row>
        <row r="518">
          <cell r="A518">
            <v>29600</v>
          </cell>
          <cell r="B518" t="str">
            <v xml:space="preserve">TUBO  SCH 40  A53 D: 4 " </v>
          </cell>
          <cell r="C518" t="str">
            <v>M</v>
          </cell>
          <cell r="D518">
            <v>438</v>
          </cell>
          <cell r="E518">
            <v>19.989999999999998</v>
          </cell>
          <cell r="F518">
            <v>23.24</v>
          </cell>
        </row>
        <row r="519">
          <cell r="A519">
            <v>29700</v>
          </cell>
          <cell r="B519" t="str">
            <v xml:space="preserve">TUBO  SCH 40  A53 D: 6 " </v>
          </cell>
          <cell r="C519" t="str">
            <v>M</v>
          </cell>
          <cell r="D519">
            <v>166</v>
          </cell>
          <cell r="E519">
            <v>37.130000000000003</v>
          </cell>
          <cell r="F519">
            <v>43.41</v>
          </cell>
        </row>
        <row r="520">
          <cell r="D520">
            <v>4534</v>
          </cell>
        </row>
        <row r="521">
          <cell r="B521" t="str">
            <v>SOPORTERIA</v>
          </cell>
        </row>
        <row r="522">
          <cell r="A522">
            <v>29800</v>
          </cell>
          <cell r="B522" t="str">
            <v xml:space="preserve">SOPORTES T/ESTRIBO  GALV D: 4" </v>
          </cell>
          <cell r="C522" t="str">
            <v>U</v>
          </cell>
          <cell r="D522">
            <v>54</v>
          </cell>
          <cell r="E522">
            <v>0.54</v>
          </cell>
          <cell r="F522">
            <v>0.73</v>
          </cell>
        </row>
        <row r="523">
          <cell r="A523">
            <v>29900</v>
          </cell>
          <cell r="B523" t="str">
            <v xml:space="preserve">SOPORTES T/P GALV D: 3" </v>
          </cell>
          <cell r="C523" t="str">
            <v>U</v>
          </cell>
          <cell r="D523">
            <v>24</v>
          </cell>
          <cell r="E523">
            <v>0.4</v>
          </cell>
          <cell r="F523">
            <v>0.54</v>
          </cell>
        </row>
        <row r="524">
          <cell r="A524">
            <v>30000</v>
          </cell>
          <cell r="B524" t="str">
            <v xml:space="preserve">SOPORTES T/P GALV D: 2-1/2" </v>
          </cell>
          <cell r="C524" t="str">
            <v>U</v>
          </cell>
          <cell r="D524">
            <v>350</v>
          </cell>
          <cell r="E524">
            <v>0.4</v>
          </cell>
          <cell r="F524">
            <v>0.54</v>
          </cell>
        </row>
        <row r="525">
          <cell r="A525">
            <v>30000</v>
          </cell>
          <cell r="B525" t="str">
            <v xml:space="preserve">SOPORTES T/P GALV D: 2" </v>
          </cell>
          <cell r="C525" t="str">
            <v>U</v>
          </cell>
          <cell r="D525">
            <v>224</v>
          </cell>
          <cell r="E525">
            <v>0.23</v>
          </cell>
          <cell r="F525">
            <v>0.31</v>
          </cell>
        </row>
        <row r="526">
          <cell r="A526">
            <v>30100</v>
          </cell>
          <cell r="B526" t="str">
            <v xml:space="preserve">SOPORTES T/P GALV D: 1-1/2" </v>
          </cell>
          <cell r="C526" t="str">
            <v>U</v>
          </cell>
          <cell r="D526">
            <v>100</v>
          </cell>
          <cell r="E526">
            <v>0.22</v>
          </cell>
          <cell r="F526">
            <v>0.3</v>
          </cell>
        </row>
        <row r="527">
          <cell r="A527" t="str">
            <v>30100-1</v>
          </cell>
          <cell r="B527" t="str">
            <v xml:space="preserve">SOPORTES T/P GALV D: 1" </v>
          </cell>
          <cell r="C527" t="str">
            <v>U</v>
          </cell>
          <cell r="D527">
            <v>550</v>
          </cell>
          <cell r="E527">
            <v>0.2</v>
          </cell>
          <cell r="F527">
            <v>0.27</v>
          </cell>
        </row>
        <row r="528">
          <cell r="A528">
            <v>30200</v>
          </cell>
          <cell r="B528" t="str">
            <v>PERNOS EN U GALV D: 6"</v>
          </cell>
          <cell r="C528" t="str">
            <v>U</v>
          </cell>
          <cell r="D528">
            <v>40</v>
          </cell>
          <cell r="E528">
            <v>3.98</v>
          </cell>
          <cell r="F528">
            <v>5.37</v>
          </cell>
        </row>
        <row r="529">
          <cell r="A529">
            <v>30300</v>
          </cell>
          <cell r="B529" t="str">
            <v>PERNOS EN U GALV D: 4"</v>
          </cell>
          <cell r="C529" t="str">
            <v>U</v>
          </cell>
          <cell r="D529">
            <v>50</v>
          </cell>
          <cell r="E529">
            <v>1.86</v>
          </cell>
          <cell r="F529">
            <v>2.5099999999999998</v>
          </cell>
        </row>
        <row r="530">
          <cell r="A530">
            <v>30400</v>
          </cell>
          <cell r="B530" t="str">
            <v>PERNOS EN U GALV D: 2-1/2"</v>
          </cell>
          <cell r="C530" t="str">
            <v>U</v>
          </cell>
          <cell r="D530">
            <v>30</v>
          </cell>
          <cell r="E530">
            <v>1.51</v>
          </cell>
          <cell r="F530">
            <v>2.04</v>
          </cell>
        </row>
        <row r="531">
          <cell r="A531">
            <v>30500</v>
          </cell>
          <cell r="B531" t="str">
            <v>STRUT CLAMPS GALV D: 6</v>
          </cell>
          <cell r="C531" t="str">
            <v>U</v>
          </cell>
          <cell r="D531">
            <v>0</v>
          </cell>
          <cell r="E531">
            <v>0</v>
          </cell>
          <cell r="F531">
            <v>0</v>
          </cell>
        </row>
        <row r="532">
          <cell r="A532">
            <v>30600</v>
          </cell>
          <cell r="B532" t="str">
            <v>STRUT CLAMPS GALV D: 4</v>
          </cell>
          <cell r="C532" t="str">
            <v>U</v>
          </cell>
          <cell r="D532">
            <v>0</v>
          </cell>
          <cell r="E532">
            <v>0</v>
          </cell>
          <cell r="F532">
            <v>0</v>
          </cell>
        </row>
        <row r="533">
          <cell r="A533">
            <v>30700</v>
          </cell>
          <cell r="B533" t="str">
            <v>PERNO DE EXPANSION  3/8</v>
          </cell>
          <cell r="C533" t="str">
            <v>U</v>
          </cell>
          <cell r="D533">
            <v>450</v>
          </cell>
          <cell r="E533">
            <v>0.33</v>
          </cell>
          <cell r="F533">
            <v>0.45</v>
          </cell>
        </row>
        <row r="534">
          <cell r="A534">
            <v>30800</v>
          </cell>
          <cell r="B534" t="str">
            <v>TACOS DE EXPANSION 3/8</v>
          </cell>
          <cell r="C534" t="str">
            <v>U</v>
          </cell>
          <cell r="D534">
            <v>250</v>
          </cell>
          <cell r="E534">
            <v>0.253</v>
          </cell>
          <cell r="F534">
            <v>0.34</v>
          </cell>
        </row>
        <row r="535">
          <cell r="A535">
            <v>30900</v>
          </cell>
          <cell r="B535" t="str">
            <v>TACOS DE EXPANSION 1/2</v>
          </cell>
          <cell r="C535" t="str">
            <v>U</v>
          </cell>
          <cell r="D535">
            <v>500</v>
          </cell>
          <cell r="E535">
            <v>0.45400000000000001</v>
          </cell>
          <cell r="F535">
            <v>0.61</v>
          </cell>
        </row>
        <row r="536">
          <cell r="A536">
            <v>31000</v>
          </cell>
          <cell r="B536" t="str">
            <v>CANAL RANURADO</v>
          </cell>
          <cell r="C536" t="str">
            <v>U</v>
          </cell>
          <cell r="D536">
            <v>100</v>
          </cell>
          <cell r="E536">
            <v>15.75</v>
          </cell>
          <cell r="F536">
            <v>21.26</v>
          </cell>
        </row>
        <row r="537">
          <cell r="A537">
            <v>31100</v>
          </cell>
          <cell r="B537" t="str">
            <v>VARILLA ROSCADA 3/8</v>
          </cell>
          <cell r="C537" t="str">
            <v>U</v>
          </cell>
          <cell r="D537">
            <v>1500</v>
          </cell>
          <cell r="E537">
            <v>1.512</v>
          </cell>
          <cell r="F537">
            <v>2.04</v>
          </cell>
        </row>
        <row r="538">
          <cell r="A538">
            <v>31205</v>
          </cell>
          <cell r="B538" t="str">
            <v>SOPORTE</v>
          </cell>
          <cell r="C538" t="str">
            <v>U</v>
          </cell>
          <cell r="D538">
            <v>1422</v>
          </cell>
          <cell r="F538">
            <v>4.6900984528832632</v>
          </cell>
        </row>
        <row r="540">
          <cell r="B540" t="str">
            <v>ACCESORIOS</v>
          </cell>
        </row>
        <row r="541">
          <cell r="A541">
            <v>31300</v>
          </cell>
          <cell r="B541" t="str">
            <v>ACOPLAMIENTO RIGIDO FIRELOCK  D: 6  (VICTAULIC)</v>
          </cell>
          <cell r="C541" t="str">
            <v>UNIDAD</v>
          </cell>
          <cell r="D541">
            <v>36</v>
          </cell>
          <cell r="E541">
            <v>8.24</v>
          </cell>
          <cell r="F541">
            <v>28.32</v>
          </cell>
        </row>
        <row r="542">
          <cell r="A542">
            <v>31400</v>
          </cell>
          <cell r="B542" t="str">
            <v>ACOPLAMIENTO RIGIDO FIRELOCK  D: 4  (VICTAULIC)</v>
          </cell>
          <cell r="C542" t="str">
            <v>UNIDAD</v>
          </cell>
          <cell r="D542">
            <v>78</v>
          </cell>
          <cell r="E542">
            <v>4.7699999999999996</v>
          </cell>
          <cell r="F542">
            <v>19.57</v>
          </cell>
        </row>
        <row r="543">
          <cell r="A543">
            <v>31500</v>
          </cell>
          <cell r="B543" t="str">
            <v>ACOPLAMIENTO RIGIDO FIRELOCK  D: 3  (VICTAULIC)</v>
          </cell>
          <cell r="C543" t="str">
            <v>UNIDAD</v>
          </cell>
          <cell r="D543">
            <v>50</v>
          </cell>
          <cell r="E543">
            <v>3.35</v>
          </cell>
          <cell r="F543">
            <v>19.57</v>
          </cell>
        </row>
        <row r="544">
          <cell r="A544">
            <v>31600</v>
          </cell>
          <cell r="B544" t="str">
            <v>ACOPLAMIENTO RIGIDO FIRELOCK  D: 2-1/2  (VICTAULIC)</v>
          </cell>
          <cell r="C544" t="str">
            <v>UNIDAD</v>
          </cell>
          <cell r="D544">
            <v>200</v>
          </cell>
          <cell r="E544">
            <v>2.88</v>
          </cell>
          <cell r="F544">
            <v>19.57</v>
          </cell>
        </row>
        <row r="545">
          <cell r="A545" t="str">
            <v>31600-1</v>
          </cell>
          <cell r="B545" t="str">
            <v>ACOPLAMIENTO RIGIDO FIRELOCK  D: 2  (VICTAULIC)</v>
          </cell>
          <cell r="C545" t="str">
            <v>UNIDAD</v>
          </cell>
          <cell r="D545">
            <v>4</v>
          </cell>
          <cell r="E545">
            <v>2.5</v>
          </cell>
          <cell r="F545">
            <v>10.08</v>
          </cell>
        </row>
        <row r="546">
          <cell r="A546">
            <v>31800</v>
          </cell>
          <cell r="B546" t="str">
            <v>CODO RANURADO H/N D: 6" x 90</v>
          </cell>
          <cell r="C546" t="str">
            <v>UNIDAD</v>
          </cell>
          <cell r="D546">
            <v>5</v>
          </cell>
          <cell r="E546">
            <v>37.82</v>
          </cell>
          <cell r="F546">
            <v>20.63</v>
          </cell>
        </row>
        <row r="547">
          <cell r="A547">
            <v>31900</v>
          </cell>
          <cell r="B547" t="str">
            <v>CODO RANURADO H/N D: 4" x 90</v>
          </cell>
          <cell r="C547" t="str">
            <v>UNIDAD</v>
          </cell>
          <cell r="D547">
            <v>22</v>
          </cell>
          <cell r="E547">
            <v>13.36</v>
          </cell>
          <cell r="F547">
            <v>7.19</v>
          </cell>
        </row>
        <row r="548">
          <cell r="A548">
            <v>32000</v>
          </cell>
          <cell r="B548" t="str">
            <v>CODO RANURADO H/N D: 3" x 90</v>
          </cell>
          <cell r="C548" t="str">
            <v>UNIDAD</v>
          </cell>
          <cell r="D548">
            <v>30</v>
          </cell>
          <cell r="E548">
            <v>12.26</v>
          </cell>
          <cell r="F548">
            <v>5.47</v>
          </cell>
        </row>
        <row r="549">
          <cell r="A549">
            <v>32100</v>
          </cell>
          <cell r="B549" t="str">
            <v>CODO RANURADO H/N D: 2-1/2 x 90</v>
          </cell>
          <cell r="C549" t="str">
            <v>UNIDAD</v>
          </cell>
          <cell r="D549">
            <v>78</v>
          </cell>
          <cell r="E549">
            <v>6.61</v>
          </cell>
          <cell r="F549">
            <v>4.87</v>
          </cell>
        </row>
        <row r="550">
          <cell r="A550">
            <v>32200</v>
          </cell>
          <cell r="B550" t="str">
            <v>CODO RANURADO H/N D: 6" x 45</v>
          </cell>
          <cell r="C550" t="str">
            <v>UNIDAD</v>
          </cell>
          <cell r="D550">
            <v>0</v>
          </cell>
          <cell r="E550">
            <v>0</v>
          </cell>
          <cell r="F550">
            <v>0</v>
          </cell>
        </row>
        <row r="551">
          <cell r="A551">
            <v>32300</v>
          </cell>
          <cell r="B551" t="str">
            <v>CODO RANURADO H/N D: 4" x 45</v>
          </cell>
          <cell r="C551" t="str">
            <v>UNIDAD</v>
          </cell>
          <cell r="D551">
            <v>0</v>
          </cell>
          <cell r="E551">
            <v>0</v>
          </cell>
          <cell r="F551">
            <v>0</v>
          </cell>
        </row>
        <row r="552">
          <cell r="A552">
            <v>32400</v>
          </cell>
          <cell r="B552" t="str">
            <v>CODO RANURADO H/N D: 3" x 45</v>
          </cell>
          <cell r="C552" t="str">
            <v>UNIDAD</v>
          </cell>
          <cell r="D552">
            <v>8</v>
          </cell>
          <cell r="E552">
            <v>12.26</v>
          </cell>
          <cell r="F552">
            <v>12.56</v>
          </cell>
        </row>
        <row r="553">
          <cell r="A553">
            <v>32500</v>
          </cell>
          <cell r="B553" t="str">
            <v>CODO RANURADO H/N D: 2-1/2" x 45</v>
          </cell>
          <cell r="C553" t="str">
            <v>UNIDAD</v>
          </cell>
          <cell r="D553">
            <v>8</v>
          </cell>
          <cell r="E553">
            <v>6.91</v>
          </cell>
          <cell r="F553">
            <v>9.44</v>
          </cell>
        </row>
        <row r="554">
          <cell r="A554">
            <v>32800</v>
          </cell>
          <cell r="B554" t="str">
            <v>REDUCCION DE ACERO NEGRO RANURADO D: 3" x 2-1/2"</v>
          </cell>
          <cell r="C554" t="str">
            <v>UNIDAD</v>
          </cell>
          <cell r="D554">
            <v>10</v>
          </cell>
          <cell r="E554">
            <v>9.6999999999999993</v>
          </cell>
          <cell r="F554">
            <v>7.19</v>
          </cell>
        </row>
        <row r="555">
          <cell r="A555">
            <v>32900</v>
          </cell>
          <cell r="B555" t="str">
            <v>REDUCCION DE ACERO NEGRO RANURADO D: 4" x 2-1/2"</v>
          </cell>
          <cell r="C555" t="str">
            <v>UNIDAD</v>
          </cell>
          <cell r="D555">
            <v>10</v>
          </cell>
          <cell r="E555">
            <v>11.74</v>
          </cell>
          <cell r="F555">
            <v>13.31</v>
          </cell>
        </row>
        <row r="556">
          <cell r="A556">
            <v>33000</v>
          </cell>
          <cell r="B556" t="str">
            <v>REDUCCION DE ACERO NEGRO RANURADO D: 4" x 3"</v>
          </cell>
          <cell r="C556" t="str">
            <v>UNIDAD</v>
          </cell>
          <cell r="D556">
            <v>10</v>
          </cell>
          <cell r="E556">
            <v>11.74</v>
          </cell>
          <cell r="F556">
            <v>13.31</v>
          </cell>
        </row>
        <row r="557">
          <cell r="A557">
            <v>33100</v>
          </cell>
          <cell r="B557" t="str">
            <v>REDUCCION DE ACERO NEGRO RANURADO D: 6" x 4"</v>
          </cell>
          <cell r="C557" t="str">
            <v>UNIDAD</v>
          </cell>
          <cell r="D557">
            <v>2</v>
          </cell>
          <cell r="E557">
            <v>18.97</v>
          </cell>
          <cell r="F557">
            <v>30.24</v>
          </cell>
        </row>
        <row r="558">
          <cell r="A558" t="str">
            <v>33100-1</v>
          </cell>
          <cell r="B558" t="str">
            <v>REDUCCION DE ACERO NEGRO RANURADO D: 6" x 2"</v>
          </cell>
          <cell r="C558" t="str">
            <v>UNIDAD</v>
          </cell>
          <cell r="D558">
            <v>0</v>
          </cell>
          <cell r="E558">
            <v>21.79</v>
          </cell>
          <cell r="F558">
            <v>30.24</v>
          </cell>
        </row>
        <row r="559">
          <cell r="A559">
            <v>33200</v>
          </cell>
          <cell r="B559" t="str">
            <v>REDUCCION DE ACERO NEGRO ROSC D: 2-1/2"x 2"</v>
          </cell>
          <cell r="C559" t="str">
            <v>UNIDAD</v>
          </cell>
          <cell r="D559">
            <v>32</v>
          </cell>
          <cell r="E559">
            <v>5.66</v>
          </cell>
          <cell r="F559">
            <v>4.58</v>
          </cell>
        </row>
        <row r="560">
          <cell r="A560">
            <v>33300</v>
          </cell>
          <cell r="B560" t="str">
            <v>REDUCCION DE ACERO NEGRO ROSC D: 2-1/2" x 1-1/2"</v>
          </cell>
          <cell r="C560" t="str">
            <v>UNIDAD</v>
          </cell>
          <cell r="D560">
            <v>11</v>
          </cell>
          <cell r="E560">
            <v>6.59</v>
          </cell>
          <cell r="F560">
            <v>3.72</v>
          </cell>
        </row>
        <row r="561">
          <cell r="A561" t="str">
            <v>33300-1</v>
          </cell>
          <cell r="B561" t="str">
            <v>REDUCCION DE ACERO NEGRO ROSC D: 2-1/2" x 1"</v>
          </cell>
          <cell r="C561" t="str">
            <v>UNIDAD</v>
          </cell>
          <cell r="D561">
            <v>468</v>
          </cell>
          <cell r="E561">
            <v>6.45</v>
          </cell>
          <cell r="F561">
            <v>3</v>
          </cell>
        </row>
        <row r="562">
          <cell r="A562" t="str">
            <v>33300-2</v>
          </cell>
          <cell r="B562" t="str">
            <v>REDUCCION DE ACERO NEGRO ROSC D: 2" x 1-1/2"</v>
          </cell>
          <cell r="C562" t="str">
            <v>UNIDAD</v>
          </cell>
          <cell r="D562">
            <v>32</v>
          </cell>
          <cell r="E562">
            <v>2.2200000000000002</v>
          </cell>
          <cell r="F562">
            <v>1.76</v>
          </cell>
        </row>
        <row r="563">
          <cell r="A563" t="str">
            <v>33300-3</v>
          </cell>
          <cell r="B563" t="str">
            <v>REDUCCION DE ACERO NEGRO ROSC D: 2" x 1"</v>
          </cell>
          <cell r="C563" t="str">
            <v>UNIDAD</v>
          </cell>
          <cell r="D563">
            <v>164</v>
          </cell>
          <cell r="E563">
            <v>2.4</v>
          </cell>
          <cell r="F563">
            <v>1.69</v>
          </cell>
        </row>
        <row r="564">
          <cell r="A564" t="str">
            <v>33300-4</v>
          </cell>
          <cell r="B564" t="str">
            <v>REDUCCION DE ACERO NEGRO ROSC D: 1-1/2" x 1"</v>
          </cell>
          <cell r="C564" t="str">
            <v>UNIDAD</v>
          </cell>
          <cell r="D564">
            <v>128</v>
          </cell>
          <cell r="E564">
            <v>1.77</v>
          </cell>
          <cell r="F564">
            <v>1.1599999999999999</v>
          </cell>
        </row>
        <row r="565">
          <cell r="A565" t="str">
            <v>33300-5</v>
          </cell>
          <cell r="B565" t="str">
            <v>REDUCCION DE ACERO NEGRO ROSC D: 1-1/2" x 1/2"</v>
          </cell>
          <cell r="C565" t="str">
            <v>UNIDAD</v>
          </cell>
          <cell r="D565">
            <v>0</v>
          </cell>
          <cell r="E565">
            <v>1.77</v>
          </cell>
          <cell r="F565">
            <v>1.37</v>
          </cell>
        </row>
        <row r="566">
          <cell r="A566" t="str">
            <v>33300-6</v>
          </cell>
          <cell r="B566" t="str">
            <v>REDUCCION DE ACERO NEGRO ROSC D: 1" x 1/2"</v>
          </cell>
          <cell r="C566" t="str">
            <v>UNIDAD</v>
          </cell>
          <cell r="D566">
            <v>756</v>
          </cell>
          <cell r="E566">
            <v>0.97</v>
          </cell>
          <cell r="F566">
            <v>0.59</v>
          </cell>
        </row>
        <row r="567">
          <cell r="A567">
            <v>33400</v>
          </cell>
          <cell r="B567" t="str">
            <v>TEE DE ACERO NEGRO RANURADA  D: 6"</v>
          </cell>
          <cell r="C567" t="str">
            <v>UNIDAD</v>
          </cell>
          <cell r="D567">
            <v>1</v>
          </cell>
          <cell r="E567">
            <v>61.48</v>
          </cell>
          <cell r="F567">
            <v>70.12</v>
          </cell>
        </row>
        <row r="568">
          <cell r="A568">
            <v>33500</v>
          </cell>
          <cell r="B568" t="str">
            <v>TEE DE ACERO NEGRO RANURADA  D: 4"</v>
          </cell>
          <cell r="C568" t="str">
            <v>UNIDAD</v>
          </cell>
          <cell r="D568">
            <v>14</v>
          </cell>
          <cell r="E568">
            <v>22.66</v>
          </cell>
          <cell r="F568">
            <v>29.68</v>
          </cell>
        </row>
        <row r="569">
          <cell r="A569">
            <v>33628</v>
          </cell>
          <cell r="B569" t="str">
            <v>TEE DE ACERO NEGRO RANURADA D=3"</v>
          </cell>
          <cell r="C569" t="str">
            <v>U</v>
          </cell>
          <cell r="D569">
            <v>0</v>
          </cell>
          <cell r="E569">
            <v>0</v>
          </cell>
          <cell r="F569">
            <v>0</v>
          </cell>
        </row>
        <row r="570">
          <cell r="A570">
            <v>33600</v>
          </cell>
          <cell r="B570" t="str">
            <v xml:space="preserve">TEE DE ACERO NEGRO RANURADA D: 2-1/2" </v>
          </cell>
          <cell r="C570" t="str">
            <v>UNIDAD</v>
          </cell>
          <cell r="D570">
            <v>2</v>
          </cell>
          <cell r="E570">
            <v>10.64</v>
          </cell>
          <cell r="F570">
            <v>5.14</v>
          </cell>
        </row>
        <row r="571">
          <cell r="A571">
            <v>33630</v>
          </cell>
          <cell r="B571" t="str">
            <v>TEE DE ACERO NEGRO RANURADA D=2"</v>
          </cell>
          <cell r="C571" t="str">
            <v>U</v>
          </cell>
          <cell r="D571">
            <v>0</v>
          </cell>
          <cell r="E571">
            <v>0</v>
          </cell>
          <cell r="F571">
            <v>3.73</v>
          </cell>
        </row>
        <row r="572">
          <cell r="A572" t="str">
            <v>33630-1</v>
          </cell>
          <cell r="B572" t="str">
            <v>TEE DE ACERO NEGRO ROSCADA D=2-1/2"</v>
          </cell>
          <cell r="C572" t="str">
            <v>U</v>
          </cell>
          <cell r="D572">
            <v>479</v>
          </cell>
          <cell r="E572">
            <v>8.9700000000000006</v>
          </cell>
          <cell r="F572">
            <v>5.14</v>
          </cell>
        </row>
        <row r="573">
          <cell r="A573" t="str">
            <v>33630-2</v>
          </cell>
          <cell r="B573" t="str">
            <v>TEE DE ACERO NEGRO ROSCADA D=2"</v>
          </cell>
          <cell r="C573" t="str">
            <v>U</v>
          </cell>
          <cell r="D573">
            <v>160</v>
          </cell>
          <cell r="E573">
            <v>4.3600000000000003</v>
          </cell>
          <cell r="F573">
            <v>3.73</v>
          </cell>
        </row>
        <row r="574">
          <cell r="A574" t="str">
            <v>33630-3</v>
          </cell>
          <cell r="B574" t="str">
            <v>TEE DE ACERO NEGRO ROSCADA D=1-1/2"</v>
          </cell>
          <cell r="C574" t="str">
            <v>U</v>
          </cell>
          <cell r="D574">
            <v>96</v>
          </cell>
          <cell r="E574">
            <v>2.57</v>
          </cell>
          <cell r="F574">
            <v>1.61</v>
          </cell>
        </row>
        <row r="575">
          <cell r="A575">
            <v>33602</v>
          </cell>
          <cell r="B575" t="str">
            <v>UNION ROSCABLE D=2"</v>
          </cell>
          <cell r="C575" t="str">
            <v xml:space="preserve">U </v>
          </cell>
          <cell r="D575">
            <v>0</v>
          </cell>
          <cell r="E575">
            <v>0</v>
          </cell>
          <cell r="F575">
            <v>1.73</v>
          </cell>
        </row>
        <row r="576">
          <cell r="A576">
            <v>33604</v>
          </cell>
          <cell r="B576" t="str">
            <v>UNION ROSCABLE D=1-1/2"</v>
          </cell>
          <cell r="C576" t="str">
            <v>U</v>
          </cell>
          <cell r="D576">
            <v>0</v>
          </cell>
          <cell r="E576">
            <v>0</v>
          </cell>
          <cell r="F576">
            <v>1.71</v>
          </cell>
        </row>
        <row r="577">
          <cell r="A577">
            <v>31700</v>
          </cell>
          <cell r="B577" t="str">
            <v>UNION ROSCABLE  D: 1</v>
          </cell>
          <cell r="C577" t="str">
            <v>UNIDAD</v>
          </cell>
          <cell r="D577">
            <v>16</v>
          </cell>
          <cell r="E577">
            <v>0.94</v>
          </cell>
          <cell r="F577">
            <v>1.51</v>
          </cell>
        </row>
        <row r="578">
          <cell r="A578" t="str">
            <v>33606-1</v>
          </cell>
          <cell r="B578" t="str">
            <v>CODO ROSCABLE H/N D=2-1/2x90</v>
          </cell>
          <cell r="C578" t="str">
            <v>U</v>
          </cell>
          <cell r="D578">
            <v>12</v>
          </cell>
          <cell r="E578">
            <v>6.58</v>
          </cell>
          <cell r="F578">
            <v>4.87</v>
          </cell>
        </row>
        <row r="579">
          <cell r="A579">
            <v>33606</v>
          </cell>
          <cell r="B579" t="str">
            <v>CODO ROSCABLE H/N D=2x90</v>
          </cell>
          <cell r="C579" t="str">
            <v>U</v>
          </cell>
          <cell r="D579">
            <v>0</v>
          </cell>
          <cell r="E579">
            <v>0</v>
          </cell>
          <cell r="F579">
            <v>2.8</v>
          </cell>
        </row>
        <row r="580">
          <cell r="A580">
            <v>33608</v>
          </cell>
          <cell r="B580" t="str">
            <v>CODO ROSCABLE H/N D=1-1/2x90</v>
          </cell>
          <cell r="C580" t="str">
            <v>U</v>
          </cell>
          <cell r="D580">
            <v>0</v>
          </cell>
          <cell r="E580">
            <v>1.77</v>
          </cell>
          <cell r="F580">
            <v>2.42</v>
          </cell>
        </row>
        <row r="581">
          <cell r="A581">
            <v>33610</v>
          </cell>
          <cell r="B581" t="str">
            <v>CODO ROSCABLE H/N D=1-1/4x90</v>
          </cell>
          <cell r="C581" t="str">
            <v>U</v>
          </cell>
          <cell r="D581">
            <v>0</v>
          </cell>
          <cell r="E581">
            <v>0</v>
          </cell>
          <cell r="F581">
            <v>1.27</v>
          </cell>
        </row>
        <row r="582">
          <cell r="A582">
            <v>33612</v>
          </cell>
          <cell r="B582" t="str">
            <v>CODO ROSCABLE H/N D=1x90</v>
          </cell>
          <cell r="C582" t="str">
            <v>U</v>
          </cell>
          <cell r="D582">
            <v>1564</v>
          </cell>
          <cell r="E582">
            <v>0.83</v>
          </cell>
          <cell r="F582">
            <v>1.21</v>
          </cell>
        </row>
        <row r="583">
          <cell r="A583">
            <v>32600</v>
          </cell>
          <cell r="B583" t="str">
            <v>JUNTA DE EXPANSION ESTILO 150  D: 6"</v>
          </cell>
          <cell r="C583" t="str">
            <v>UNIDAD</v>
          </cell>
          <cell r="D583">
            <v>0</v>
          </cell>
          <cell r="E583">
            <v>378</v>
          </cell>
          <cell r="F583">
            <v>191.52</v>
          </cell>
        </row>
        <row r="584">
          <cell r="A584">
            <v>32700</v>
          </cell>
          <cell r="B584" t="str">
            <v xml:space="preserve">JUNTA DE EXPANSION ESTILO 150 D: 4" </v>
          </cell>
          <cell r="C584" t="str">
            <v>UNIDAD</v>
          </cell>
          <cell r="D584">
            <v>0</v>
          </cell>
          <cell r="E584">
            <v>243</v>
          </cell>
          <cell r="F584">
            <v>101.81</v>
          </cell>
        </row>
        <row r="585">
          <cell r="A585">
            <v>33614</v>
          </cell>
          <cell r="B585" t="str">
            <v>JUNTA DE EXPANSIÓN ESTILO 150 D=3"</v>
          </cell>
          <cell r="C585" t="str">
            <v>U</v>
          </cell>
          <cell r="D585">
            <v>0</v>
          </cell>
          <cell r="E585">
            <v>0</v>
          </cell>
          <cell r="F585">
            <v>0</v>
          </cell>
        </row>
        <row r="586">
          <cell r="A586">
            <v>33616</v>
          </cell>
          <cell r="B586" t="str">
            <v>JUNTA DE EXPANSIÓN ESTILO 150 D=2-1/2"</v>
          </cell>
          <cell r="C586" t="str">
            <v>U</v>
          </cell>
          <cell r="D586">
            <v>0</v>
          </cell>
          <cell r="E586">
            <v>0</v>
          </cell>
          <cell r="F586">
            <v>0</v>
          </cell>
        </row>
        <row r="587">
          <cell r="A587">
            <v>33632</v>
          </cell>
          <cell r="B587" t="str">
            <v>TEE DE ACERO NEGRO RANURADA D=6" X 4"</v>
          </cell>
          <cell r="C587" t="str">
            <v>U</v>
          </cell>
          <cell r="D587">
            <v>4</v>
          </cell>
          <cell r="E587">
            <v>96.93</v>
          </cell>
          <cell r="F587">
            <v>79.83</v>
          </cell>
        </row>
        <row r="588">
          <cell r="A588">
            <v>33634</v>
          </cell>
          <cell r="B588" t="str">
            <v>TEE DE ACERO NEGRO RANURADA D=6" X 1-1/4"</v>
          </cell>
          <cell r="C588" t="str">
            <v>U</v>
          </cell>
          <cell r="D588">
            <v>0</v>
          </cell>
          <cell r="E588">
            <v>0</v>
          </cell>
          <cell r="F588">
            <v>0</v>
          </cell>
        </row>
        <row r="589">
          <cell r="A589">
            <v>33636</v>
          </cell>
          <cell r="B589" t="str">
            <v>TEE DE ACERO NEGRO RANURADA D=4" X 3"</v>
          </cell>
          <cell r="C589" t="str">
            <v>U</v>
          </cell>
          <cell r="D589">
            <v>0</v>
          </cell>
          <cell r="E589">
            <v>0</v>
          </cell>
          <cell r="F589">
            <v>0</v>
          </cell>
        </row>
        <row r="590">
          <cell r="A590">
            <v>33638</v>
          </cell>
          <cell r="B590" t="str">
            <v>TEE DE ACERO NEGRO RANURADA D=4" X 2-1/2"</v>
          </cell>
          <cell r="C590" t="str">
            <v>U</v>
          </cell>
          <cell r="D590">
            <v>8</v>
          </cell>
          <cell r="E590">
            <v>40.950000000000003</v>
          </cell>
          <cell r="F590">
            <v>73.180000000000007</v>
          </cell>
        </row>
        <row r="591">
          <cell r="A591">
            <v>33640</v>
          </cell>
          <cell r="B591" t="str">
            <v>TEE DE ACERO NEGRO RANURADA D=4" X 2"</v>
          </cell>
          <cell r="C591" t="str">
            <v>U</v>
          </cell>
          <cell r="D591">
            <v>4</v>
          </cell>
          <cell r="E591">
            <v>40.950000000000003</v>
          </cell>
          <cell r="F591">
            <v>59.88</v>
          </cell>
        </row>
        <row r="592">
          <cell r="A592">
            <v>33642</v>
          </cell>
          <cell r="B592" t="str">
            <v>TEE DE ACERO NEGRO RANURADA D=4" X 1"</v>
          </cell>
          <cell r="C592" t="str">
            <v>U</v>
          </cell>
          <cell r="D592">
            <v>0</v>
          </cell>
          <cell r="E592">
            <v>0</v>
          </cell>
          <cell r="F592">
            <v>0</v>
          </cell>
        </row>
        <row r="593">
          <cell r="A593">
            <v>33644</v>
          </cell>
          <cell r="B593" t="str">
            <v>TEE DE ACERO NEGRO RANURADA D=3" X 2-1/2"</v>
          </cell>
          <cell r="C593" t="str">
            <v>U</v>
          </cell>
          <cell r="D593">
            <v>16</v>
          </cell>
          <cell r="E593">
            <v>30.31</v>
          </cell>
          <cell r="F593">
            <v>8.52</v>
          </cell>
        </row>
        <row r="594">
          <cell r="A594">
            <v>33646</v>
          </cell>
          <cell r="B594" t="str">
            <v>TEE DE ACERO NEGRO RANURADA D=2-1/2" X 1-1/2"</v>
          </cell>
          <cell r="C594" t="str">
            <v>U</v>
          </cell>
          <cell r="D594">
            <v>0</v>
          </cell>
          <cell r="E594">
            <v>0</v>
          </cell>
          <cell r="F594">
            <v>0</v>
          </cell>
        </row>
        <row r="595">
          <cell r="A595">
            <v>33648</v>
          </cell>
          <cell r="B595" t="str">
            <v>TEE DE ACERO NEGRO RANURADA D=2" X 1"</v>
          </cell>
          <cell r="C595" t="str">
            <v>U</v>
          </cell>
          <cell r="D595">
            <v>0</v>
          </cell>
          <cell r="E595">
            <v>0</v>
          </cell>
          <cell r="F595">
            <v>0</v>
          </cell>
        </row>
        <row r="596">
          <cell r="A596">
            <v>33650</v>
          </cell>
          <cell r="B596" t="str">
            <v>TEE ROSCABLE DE 2" X 1"</v>
          </cell>
          <cell r="C596" t="str">
            <v>U</v>
          </cell>
          <cell r="D596">
            <v>0</v>
          </cell>
          <cell r="E596">
            <v>0</v>
          </cell>
          <cell r="F596">
            <v>6.85</v>
          </cell>
        </row>
        <row r="597">
          <cell r="A597">
            <v>33652</v>
          </cell>
          <cell r="B597" t="str">
            <v>TEE ROSCABLE DE D: 1"</v>
          </cell>
          <cell r="C597" t="str">
            <v>U</v>
          </cell>
          <cell r="D597">
            <v>0</v>
          </cell>
          <cell r="E597">
            <v>0</v>
          </cell>
          <cell r="F597">
            <v>1.81</v>
          </cell>
        </row>
        <row r="598">
          <cell r="A598">
            <v>33654</v>
          </cell>
          <cell r="B598" t="str">
            <v>VALV. DE CONTRO D=1-1/2" ROSCABLE</v>
          </cell>
          <cell r="C598" t="str">
            <v>U</v>
          </cell>
          <cell r="D598">
            <v>0</v>
          </cell>
          <cell r="E598">
            <v>14.95</v>
          </cell>
          <cell r="F598">
            <v>47.42</v>
          </cell>
        </row>
        <row r="599">
          <cell r="A599">
            <v>33656</v>
          </cell>
          <cell r="B599" t="str">
            <v>VALV. DE CONTRO D=1" ROSCABLE</v>
          </cell>
          <cell r="C599" t="str">
            <v>U</v>
          </cell>
          <cell r="D599">
            <v>4</v>
          </cell>
          <cell r="E599">
            <v>6.65</v>
          </cell>
          <cell r="F599">
            <v>13.57</v>
          </cell>
        </row>
        <row r="600">
          <cell r="A600" t="str">
            <v>33656-1</v>
          </cell>
          <cell r="B600" t="str">
            <v>VALV. DE BOLA D=1/2" ROSCABLE</v>
          </cell>
          <cell r="C600" t="str">
            <v>U</v>
          </cell>
          <cell r="D600">
            <v>0</v>
          </cell>
          <cell r="E600">
            <v>2.9</v>
          </cell>
          <cell r="F600">
            <v>17.61</v>
          </cell>
        </row>
        <row r="601">
          <cell r="A601">
            <v>34300</v>
          </cell>
          <cell r="B601" t="str">
            <v xml:space="preserve">PASTA DE TEFLON  </v>
          </cell>
          <cell r="C601" t="str">
            <v>UNIDAD</v>
          </cell>
          <cell r="D601">
            <v>0</v>
          </cell>
          <cell r="E601">
            <v>0</v>
          </cell>
          <cell r="F601">
            <v>0</v>
          </cell>
        </row>
        <row r="602">
          <cell r="A602">
            <v>33700</v>
          </cell>
          <cell r="B602" t="str">
            <v>VALVULA DE ALIVIO D: 6</v>
          </cell>
          <cell r="C602" t="str">
            <v>UNIDAD</v>
          </cell>
          <cell r="D602">
            <v>1</v>
          </cell>
          <cell r="E602">
            <v>1000</v>
          </cell>
          <cell r="F602">
            <v>0</v>
          </cell>
        </row>
        <row r="603">
          <cell r="A603">
            <v>33702</v>
          </cell>
          <cell r="B603" t="str">
            <v>VALVULA DE PIE D: 6</v>
          </cell>
          <cell r="C603" t="str">
            <v>UNIDAD</v>
          </cell>
          <cell r="D603">
            <v>0</v>
          </cell>
          <cell r="E603">
            <v>0</v>
          </cell>
          <cell r="F603">
            <v>328.5</v>
          </cell>
        </row>
        <row r="604">
          <cell r="A604">
            <v>33800</v>
          </cell>
          <cell r="B604" t="str">
            <v>VALVULA DE MARIPOSA 3522-11  D: 6" VICTAULIC</v>
          </cell>
          <cell r="C604" t="str">
            <v>UNIDAD</v>
          </cell>
          <cell r="D604">
            <v>1</v>
          </cell>
          <cell r="E604">
            <v>204.79</v>
          </cell>
          <cell r="F604">
            <v>155.69999999999999</v>
          </cell>
        </row>
        <row r="605">
          <cell r="A605">
            <v>33900</v>
          </cell>
          <cell r="B605" t="str">
            <v>VALVULA DE MARIPOSA 3522-11  D: 4"  VICTAULIC</v>
          </cell>
          <cell r="C605" t="str">
            <v>UNIDAD</v>
          </cell>
          <cell r="D605">
            <v>2</v>
          </cell>
          <cell r="E605">
            <v>108.75</v>
          </cell>
          <cell r="F605">
            <v>111.89</v>
          </cell>
        </row>
        <row r="606">
          <cell r="A606">
            <v>34000</v>
          </cell>
          <cell r="B606" t="str">
            <v>VALVULA CHECK ESTILO 716   D: 6"  VICTAULIC</v>
          </cell>
          <cell r="C606" t="str">
            <v>UNIDAD</v>
          </cell>
          <cell r="D606">
            <v>0</v>
          </cell>
          <cell r="E606">
            <v>162.44999999999999</v>
          </cell>
          <cell r="F606">
            <v>0</v>
          </cell>
        </row>
        <row r="607">
          <cell r="A607">
            <v>34100</v>
          </cell>
          <cell r="B607" t="str">
            <v>MANOMETRO 0-300</v>
          </cell>
          <cell r="C607" t="str">
            <v>UNIDAD</v>
          </cell>
          <cell r="D607">
            <v>4</v>
          </cell>
          <cell r="E607">
            <v>4.6500000000000004</v>
          </cell>
          <cell r="F607">
            <v>45</v>
          </cell>
        </row>
        <row r="608">
          <cell r="A608">
            <v>34300</v>
          </cell>
          <cell r="B608" t="str">
            <v xml:space="preserve">PASTA DE TEFLON  </v>
          </cell>
          <cell r="C608" t="str">
            <v>UNIDAD</v>
          </cell>
          <cell r="D608">
            <v>70</v>
          </cell>
          <cell r="E608">
            <v>11.77</v>
          </cell>
          <cell r="F608">
            <v>3.15</v>
          </cell>
        </row>
        <row r="609">
          <cell r="A609">
            <v>34400</v>
          </cell>
          <cell r="B609" t="str">
            <v>VALVULA CHECK D=4"  VICTAULIC</v>
          </cell>
          <cell r="C609" t="str">
            <v>UNIDAD</v>
          </cell>
          <cell r="D609">
            <v>2</v>
          </cell>
          <cell r="E609">
            <v>82.8</v>
          </cell>
          <cell r="F609">
            <v>100.8</v>
          </cell>
        </row>
        <row r="610">
          <cell r="A610">
            <v>7100</v>
          </cell>
          <cell r="B610" t="str">
            <v>VALVULA DE COMPUERTA H/F BRIDADA  D: 10" (250mm)</v>
          </cell>
          <cell r="C610" t="str">
            <v xml:space="preserve">U </v>
          </cell>
          <cell r="D610">
            <v>1</v>
          </cell>
          <cell r="E610">
            <v>0</v>
          </cell>
          <cell r="F610">
            <v>474.3</v>
          </cell>
        </row>
        <row r="611">
          <cell r="A611">
            <v>7200</v>
          </cell>
          <cell r="B611" t="str">
            <v>VALVULA DE COMPUERTA H/F BRIDADA  D: 8" (200mm)</v>
          </cell>
          <cell r="C611" t="str">
            <v xml:space="preserve">U </v>
          </cell>
          <cell r="D611">
            <v>2</v>
          </cell>
          <cell r="E611">
            <v>0</v>
          </cell>
          <cell r="F611">
            <v>320.39999999999998</v>
          </cell>
        </row>
        <row r="612">
          <cell r="A612">
            <v>36200</v>
          </cell>
          <cell r="B612" t="str">
            <v>EXTINTOR ABC 10LBS</v>
          </cell>
          <cell r="C612" t="str">
            <v>U</v>
          </cell>
          <cell r="D612">
            <v>3</v>
          </cell>
          <cell r="E612">
            <v>46.55</v>
          </cell>
          <cell r="F612">
            <v>34.450000000000003</v>
          </cell>
        </row>
        <row r="613">
          <cell r="A613">
            <v>8300</v>
          </cell>
          <cell r="B613" t="str">
            <v>BRIDAS d=10"  DE PVC</v>
          </cell>
          <cell r="C613" t="str">
            <v>U</v>
          </cell>
          <cell r="D613">
            <v>2</v>
          </cell>
          <cell r="E613">
            <v>0</v>
          </cell>
          <cell r="F613">
            <v>77.62</v>
          </cell>
        </row>
        <row r="614">
          <cell r="A614">
            <v>8350</v>
          </cell>
          <cell r="B614" t="str">
            <v>BRIDAS d=8" DE PVC</v>
          </cell>
          <cell r="C614" t="str">
            <v>U</v>
          </cell>
          <cell r="D614">
            <v>4</v>
          </cell>
          <cell r="E614">
            <v>0</v>
          </cell>
          <cell r="F614">
            <v>38.299999999999997</v>
          </cell>
        </row>
        <row r="617">
          <cell r="A617">
            <v>34510</v>
          </cell>
          <cell r="B617" t="str">
            <v xml:space="preserve">ACCESORIO DE RED  SCH 40  A53 D: 1" </v>
          </cell>
          <cell r="C617" t="str">
            <v>U</v>
          </cell>
          <cell r="D617">
            <v>624</v>
          </cell>
          <cell r="E617">
            <v>4.6100000000000003</v>
          </cell>
          <cell r="F617">
            <v>4.6100000000000003</v>
          </cell>
        </row>
        <row r="618">
          <cell r="A618">
            <v>34512</v>
          </cell>
          <cell r="B618" t="str">
            <v xml:space="preserve">ACCESORIO DE RED  SCH 40  A53 D: 1-1/4 " </v>
          </cell>
          <cell r="C618" t="str">
            <v>U</v>
          </cell>
          <cell r="D618">
            <v>0</v>
          </cell>
          <cell r="E618">
            <v>4.6100000000000003</v>
          </cell>
          <cell r="F618">
            <v>4.6100000000000003</v>
          </cell>
        </row>
        <row r="619">
          <cell r="A619">
            <v>34520</v>
          </cell>
          <cell r="B619" t="str">
            <v xml:space="preserve">ACCESORIO DE RED  SCH 40  A53 D: 1-1/2 " </v>
          </cell>
          <cell r="C619" t="str">
            <v>U</v>
          </cell>
          <cell r="D619">
            <v>414</v>
          </cell>
          <cell r="E619">
            <v>4.6100000000000003</v>
          </cell>
          <cell r="F619">
            <v>4.6100000000000003</v>
          </cell>
        </row>
        <row r="620">
          <cell r="A620">
            <v>34532</v>
          </cell>
          <cell r="B620" t="str">
            <v xml:space="preserve">ACCESORIO DE RED  SCH 40  A53 D: 2 " </v>
          </cell>
          <cell r="C620" t="str">
            <v>U</v>
          </cell>
          <cell r="D620">
            <v>666</v>
          </cell>
          <cell r="E620">
            <v>4.6100000000000003</v>
          </cell>
          <cell r="F620">
            <v>4.6100000000000003</v>
          </cell>
        </row>
        <row r="621">
          <cell r="A621">
            <v>34530</v>
          </cell>
          <cell r="B621" t="str">
            <v xml:space="preserve">ACCESORIO DE RED  SCH 40  A53 D: 2-1/2 " </v>
          </cell>
          <cell r="C621" t="str">
            <v>U</v>
          </cell>
          <cell r="D621">
            <v>2172</v>
          </cell>
          <cell r="E621">
            <v>4.6100000000000003</v>
          </cell>
          <cell r="F621">
            <v>4.6100000000000003</v>
          </cell>
        </row>
        <row r="622">
          <cell r="A622">
            <v>34540</v>
          </cell>
          <cell r="B622" t="str">
            <v xml:space="preserve">ACCESORIO DE RED  SCH 40  A53 D: 3 " </v>
          </cell>
          <cell r="C622" t="str">
            <v>U</v>
          </cell>
          <cell r="D622">
            <v>54</v>
          </cell>
          <cell r="E622">
            <v>4.6100000000000003</v>
          </cell>
          <cell r="F622">
            <v>4.6100000000000003</v>
          </cell>
        </row>
        <row r="623">
          <cell r="A623">
            <v>34550</v>
          </cell>
          <cell r="B623" t="str">
            <v xml:space="preserve">ACCESORIO DE RED  SCH 40  A53 D: 4 " </v>
          </cell>
          <cell r="C623" t="str">
            <v>U</v>
          </cell>
          <cell r="D623">
            <v>438</v>
          </cell>
          <cell r="E623">
            <v>4.6100000000000003</v>
          </cell>
          <cell r="F623">
            <v>4.6100000000000003</v>
          </cell>
        </row>
        <row r="624">
          <cell r="A624">
            <v>34560</v>
          </cell>
          <cell r="B624" t="str">
            <v xml:space="preserve">ACCESORIO DE RED  SCH 40  A53 D: 6 " </v>
          </cell>
          <cell r="C624" t="str">
            <v>U</v>
          </cell>
          <cell r="D624">
            <v>166</v>
          </cell>
          <cell r="E624">
            <v>4.6100000000000003</v>
          </cell>
          <cell r="F624">
            <v>4.6100000000000003</v>
          </cell>
        </row>
        <row r="626">
          <cell r="A626">
            <v>34502</v>
          </cell>
          <cell r="B626" t="str">
            <v>ACCESORIOS DE INSTALACION DEL EQUIPO DE BOMBEO S.C.I</v>
          </cell>
          <cell r="C626" t="str">
            <v>GLB</v>
          </cell>
          <cell r="D626">
            <v>1</v>
          </cell>
          <cell r="E626">
            <v>8086.8700000000008</v>
          </cell>
          <cell r="F626">
            <v>10917.27</v>
          </cell>
        </row>
        <row r="628">
          <cell r="B628" t="str">
            <v>TUBERIA DEL CUARTO DE BOMBAS</v>
          </cell>
        </row>
        <row r="629">
          <cell r="A629">
            <v>29700</v>
          </cell>
          <cell r="B629" t="str">
            <v xml:space="preserve">TUBO  SCH 40  A53 D: 6 " </v>
          </cell>
          <cell r="C629" t="str">
            <v>M</v>
          </cell>
          <cell r="D629">
            <v>26</v>
          </cell>
          <cell r="E629">
            <v>37.130000000000003</v>
          </cell>
          <cell r="F629">
            <v>43.41</v>
          </cell>
        </row>
        <row r="630">
          <cell r="A630">
            <v>29300</v>
          </cell>
          <cell r="B630" t="str">
            <v xml:space="preserve">TUBO  SCH 40  A53 D: 1-1/2 " </v>
          </cell>
          <cell r="C630" t="str">
            <v>M</v>
          </cell>
          <cell r="D630">
            <v>8</v>
          </cell>
          <cell r="E630">
            <v>4.59</v>
          </cell>
          <cell r="F630">
            <v>6.55</v>
          </cell>
        </row>
        <row r="631">
          <cell r="A631">
            <v>29202</v>
          </cell>
          <cell r="B631" t="str">
            <v xml:space="preserve">TUBO  SCH 40  A53 D: 1 " </v>
          </cell>
          <cell r="C631" t="str">
            <v>M</v>
          </cell>
          <cell r="D631">
            <v>8</v>
          </cell>
          <cell r="E631">
            <v>3.01</v>
          </cell>
          <cell r="F631">
            <v>4.03</v>
          </cell>
        </row>
        <row r="632">
          <cell r="D632">
            <v>42</v>
          </cell>
        </row>
        <row r="634">
          <cell r="A634" t="str">
            <v>34100-0010</v>
          </cell>
          <cell r="B634" t="str">
            <v>AACCESORIOS DEL CUARTO DE BOMBAS</v>
          </cell>
          <cell r="C634" t="str">
            <v>glb</v>
          </cell>
          <cell r="D634">
            <v>42</v>
          </cell>
          <cell r="E634">
            <v>163.65642857142859</v>
          </cell>
          <cell r="F634">
            <v>147.29</v>
          </cell>
        </row>
        <row r="636">
          <cell r="A636">
            <v>31800</v>
          </cell>
          <cell r="B636" t="str">
            <v>CODO RANURADO H/N D: 6" x 90</v>
          </cell>
          <cell r="C636" t="str">
            <v>UNIDAD</v>
          </cell>
          <cell r="D636">
            <v>10</v>
          </cell>
          <cell r="E636">
            <v>37.82</v>
          </cell>
          <cell r="F636">
            <v>18.420000000000002</v>
          </cell>
        </row>
        <row r="637">
          <cell r="A637">
            <v>33608</v>
          </cell>
          <cell r="B637" t="str">
            <v>CODO ROSCABLE H/N D=1-1/2x90</v>
          </cell>
          <cell r="C637" t="str">
            <v>U</v>
          </cell>
          <cell r="D637">
            <v>4</v>
          </cell>
          <cell r="E637">
            <v>1.77</v>
          </cell>
          <cell r="F637">
            <v>2.16</v>
          </cell>
        </row>
        <row r="638">
          <cell r="A638">
            <v>33400</v>
          </cell>
          <cell r="B638" t="str">
            <v>TEE DE ACERO NEGRO RANURADA  D: 6"</v>
          </cell>
          <cell r="C638" t="str">
            <v>UNIDAD</v>
          </cell>
          <cell r="D638">
            <v>8</v>
          </cell>
          <cell r="E638">
            <v>61.48</v>
          </cell>
          <cell r="F638">
            <v>59</v>
          </cell>
        </row>
        <row r="639">
          <cell r="A639">
            <v>33500</v>
          </cell>
          <cell r="B639" t="str">
            <v>TEE DE ACERO NEGRO RANURADA  D: 4"</v>
          </cell>
          <cell r="C639" t="str">
            <v>UNIDAD</v>
          </cell>
          <cell r="D639">
            <v>8</v>
          </cell>
          <cell r="E639">
            <v>22.66</v>
          </cell>
          <cell r="F639">
            <v>26.5</v>
          </cell>
        </row>
        <row r="640">
          <cell r="A640" t="str">
            <v>33630-3</v>
          </cell>
          <cell r="B640" t="str">
            <v>TEE DE ACERO NEGRO ROSCADA D=1-1/2"</v>
          </cell>
          <cell r="C640" t="str">
            <v>U</v>
          </cell>
          <cell r="D640">
            <v>3</v>
          </cell>
          <cell r="E640">
            <v>2.57</v>
          </cell>
          <cell r="F640">
            <v>1.44</v>
          </cell>
        </row>
        <row r="641">
          <cell r="A641" t="str">
            <v>33100-1</v>
          </cell>
          <cell r="B641" t="str">
            <v>REDUCCION DE ACERO NEGRO RANURADO D: 6" x 2"</v>
          </cell>
          <cell r="C641" t="str">
            <v>UNIDAD</v>
          </cell>
          <cell r="D641">
            <v>2</v>
          </cell>
          <cell r="E641">
            <v>21.79</v>
          </cell>
          <cell r="F641">
            <v>27</v>
          </cell>
        </row>
        <row r="642">
          <cell r="A642">
            <v>33300</v>
          </cell>
          <cell r="B642" t="str">
            <v>REDUCCION DE ACERO NEGRO ROSC D: 2-1/2" x 1-1/2"</v>
          </cell>
          <cell r="C642" t="str">
            <v>UNIDAD</v>
          </cell>
          <cell r="D642">
            <v>2</v>
          </cell>
          <cell r="E642">
            <v>6.59</v>
          </cell>
          <cell r="F642">
            <v>3.32</v>
          </cell>
        </row>
        <row r="643">
          <cell r="A643" t="str">
            <v>33300-3</v>
          </cell>
          <cell r="B643" t="str">
            <v>REDUCCION DE ACERO NEGRO ROSC D: 2" x 1"</v>
          </cell>
          <cell r="C643" t="str">
            <v>UNIDAD</v>
          </cell>
          <cell r="D643">
            <v>2</v>
          </cell>
          <cell r="E643">
            <v>2.4</v>
          </cell>
          <cell r="F643">
            <v>1.51</v>
          </cell>
        </row>
        <row r="644">
          <cell r="A644" t="str">
            <v>33300-5</v>
          </cell>
          <cell r="B644" t="str">
            <v>REDUCCION DE ACERO NEGRO ROSC D: 1-1/2" x 1/2"</v>
          </cell>
          <cell r="C644" t="str">
            <v>UNIDAD</v>
          </cell>
          <cell r="D644">
            <v>2</v>
          </cell>
          <cell r="E644">
            <v>1.77</v>
          </cell>
          <cell r="F644">
            <v>1.22</v>
          </cell>
        </row>
        <row r="645">
          <cell r="A645" t="str">
            <v>33300-7</v>
          </cell>
          <cell r="B645" t="str">
            <v>REDUCCION DE ACERO NEGRO ROSC D: 1/2" x 1/4"</v>
          </cell>
          <cell r="C645" t="str">
            <v>UNIDAD</v>
          </cell>
          <cell r="D645">
            <v>2</v>
          </cell>
          <cell r="E645">
            <v>1.5</v>
          </cell>
          <cell r="F645">
            <v>1.35</v>
          </cell>
        </row>
        <row r="646">
          <cell r="A646">
            <v>33800</v>
          </cell>
          <cell r="B646" t="str">
            <v>VALVULA DE MARIPOSA 3522-11  D: 6" VICTAULIC</v>
          </cell>
          <cell r="C646" t="str">
            <v>UNIDAD</v>
          </cell>
          <cell r="D646">
            <v>7</v>
          </cell>
          <cell r="E646">
            <v>204.79</v>
          </cell>
          <cell r="F646">
            <v>155.69999999999999</v>
          </cell>
        </row>
        <row r="647">
          <cell r="A647">
            <v>33654</v>
          </cell>
          <cell r="B647" t="str">
            <v>VALV. DE CONTRO D=1-1/2" ROSCABLE</v>
          </cell>
          <cell r="C647" t="str">
            <v>U</v>
          </cell>
          <cell r="D647">
            <v>3</v>
          </cell>
          <cell r="E647">
            <v>14.95</v>
          </cell>
          <cell r="F647">
            <v>42.34</v>
          </cell>
        </row>
        <row r="648">
          <cell r="A648">
            <v>33656</v>
          </cell>
          <cell r="B648" t="str">
            <v>VALV. DE CONTRO D=1" ROSCABLE</v>
          </cell>
          <cell r="C648" t="str">
            <v>U</v>
          </cell>
          <cell r="D648">
            <v>3</v>
          </cell>
          <cell r="E648">
            <v>6.65</v>
          </cell>
          <cell r="F648">
            <v>12.88</v>
          </cell>
        </row>
        <row r="649">
          <cell r="A649" t="str">
            <v>33656-1</v>
          </cell>
          <cell r="B649" t="str">
            <v>VALV. DE BOLA D=1/2" ROSCABLE</v>
          </cell>
          <cell r="C649" t="str">
            <v>U</v>
          </cell>
          <cell r="D649">
            <v>4</v>
          </cell>
          <cell r="E649">
            <v>2.9</v>
          </cell>
          <cell r="F649">
            <v>2.96</v>
          </cell>
        </row>
        <row r="650">
          <cell r="A650">
            <v>34000</v>
          </cell>
          <cell r="B650" t="str">
            <v>VALVULA CHECK ESTILO 716   D: 6"  VICTAULIC</v>
          </cell>
          <cell r="C650" t="str">
            <v>UNIDAD</v>
          </cell>
          <cell r="D650">
            <v>2</v>
          </cell>
          <cell r="E650">
            <v>162.44999999999999</v>
          </cell>
          <cell r="F650">
            <v>219.31</v>
          </cell>
        </row>
        <row r="651">
          <cell r="A651" t="str">
            <v>34400-1</v>
          </cell>
          <cell r="B651" t="str">
            <v xml:space="preserve">VALVULA CHECK D=1-1/2"  </v>
          </cell>
          <cell r="C651" t="str">
            <v>UNIDAD</v>
          </cell>
          <cell r="D651">
            <v>1</v>
          </cell>
          <cell r="E651">
            <v>76</v>
          </cell>
          <cell r="F651">
            <v>102.6</v>
          </cell>
        </row>
        <row r="652">
          <cell r="A652" t="str">
            <v>34400-2</v>
          </cell>
          <cell r="B652" t="str">
            <v xml:space="preserve">VALVULA CHECK D=1/2"  </v>
          </cell>
          <cell r="C652" t="str">
            <v>UNIDAD</v>
          </cell>
          <cell r="D652">
            <v>2</v>
          </cell>
          <cell r="E652">
            <v>26.5</v>
          </cell>
          <cell r="F652">
            <v>35.78</v>
          </cell>
        </row>
        <row r="653">
          <cell r="A653">
            <v>33702</v>
          </cell>
          <cell r="B653" t="str">
            <v>VALVULA DE PIE D: 6</v>
          </cell>
          <cell r="C653" t="str">
            <v>UNIDAD</v>
          </cell>
          <cell r="D653">
            <v>2</v>
          </cell>
          <cell r="E653">
            <v>498</v>
          </cell>
          <cell r="F653">
            <v>292.32</v>
          </cell>
        </row>
        <row r="654">
          <cell r="A654" t="str">
            <v>33702-2</v>
          </cell>
          <cell r="B654" t="str">
            <v>VALVULA DE PIE D: 1-1/2</v>
          </cell>
          <cell r="C654" t="str">
            <v>UNIDAD</v>
          </cell>
          <cell r="D654">
            <v>1</v>
          </cell>
          <cell r="E654">
            <v>19.75</v>
          </cell>
          <cell r="F654">
            <v>292.32</v>
          </cell>
        </row>
        <row r="655">
          <cell r="A655">
            <v>31300</v>
          </cell>
          <cell r="B655" t="str">
            <v>ACOPLAMIENTO RIGIDO FIRELOCK  D: 6  (VICTAULIC)</v>
          </cell>
          <cell r="C655" t="str">
            <v>UNIDAD</v>
          </cell>
          <cell r="D655">
            <v>20</v>
          </cell>
          <cell r="E655">
            <v>8.24</v>
          </cell>
          <cell r="F655">
            <v>25.29</v>
          </cell>
        </row>
        <row r="656">
          <cell r="A656" t="str">
            <v>31600-1</v>
          </cell>
          <cell r="B656" t="str">
            <v>ACOPLAMIENTO RIGIDO FIRELOCK  D: 2  (VICTAULIC)</v>
          </cell>
          <cell r="C656" t="str">
            <v>UNIDAD</v>
          </cell>
          <cell r="D656">
            <v>2</v>
          </cell>
          <cell r="E656">
            <v>2.5</v>
          </cell>
          <cell r="F656">
            <v>9</v>
          </cell>
        </row>
        <row r="657">
          <cell r="A657">
            <v>7950</v>
          </cell>
          <cell r="B657" t="str">
            <v xml:space="preserve">FLOTADOR  D=2" </v>
          </cell>
          <cell r="C657" t="str">
            <v>U</v>
          </cell>
          <cell r="D657">
            <v>2</v>
          </cell>
          <cell r="E657">
            <v>0</v>
          </cell>
          <cell r="F657">
            <v>70.06</v>
          </cell>
        </row>
        <row r="658">
          <cell r="A658">
            <v>31700</v>
          </cell>
          <cell r="B658" t="str">
            <v>UNION ROSCABLE  D: 1</v>
          </cell>
          <cell r="C658" t="str">
            <v>UNIDAD</v>
          </cell>
          <cell r="D658">
            <v>2</v>
          </cell>
          <cell r="E658">
            <v>0.94</v>
          </cell>
          <cell r="F658">
            <v>1.27</v>
          </cell>
        </row>
        <row r="659">
          <cell r="A659">
            <v>32600</v>
          </cell>
          <cell r="B659" t="str">
            <v>JUNTA DE EXPANSION ESTILO 150  D: 6"</v>
          </cell>
          <cell r="C659" t="str">
            <v>UNIDAD</v>
          </cell>
          <cell r="D659">
            <v>2</v>
          </cell>
          <cell r="E659">
            <v>378</v>
          </cell>
          <cell r="F659">
            <v>510.3</v>
          </cell>
        </row>
        <row r="660">
          <cell r="A660">
            <v>32700</v>
          </cell>
          <cell r="B660" t="str">
            <v xml:space="preserve">JUNTA DE EXPANSION ESTILO 150 D: 4" </v>
          </cell>
          <cell r="C660" t="str">
            <v>UNIDAD</v>
          </cell>
          <cell r="D660">
            <v>2</v>
          </cell>
          <cell r="E660">
            <v>243</v>
          </cell>
          <cell r="F660">
            <v>328.05</v>
          </cell>
        </row>
        <row r="661">
          <cell r="A661" t="str">
            <v>32700-1</v>
          </cell>
          <cell r="B661" t="str">
            <v>UNIÓN UNIVERSAL D=1-1/2"</v>
          </cell>
          <cell r="C661" t="str">
            <v>UNIDAD</v>
          </cell>
          <cell r="D661">
            <v>2</v>
          </cell>
          <cell r="E661">
            <v>15.85</v>
          </cell>
          <cell r="F661">
            <v>21.4</v>
          </cell>
        </row>
        <row r="662">
          <cell r="A662" t="str">
            <v>33700-2</v>
          </cell>
          <cell r="B662" t="str">
            <v>VALVULA DE ALIVIO DE PRESIÓN  D: 6"</v>
          </cell>
          <cell r="C662" t="str">
            <v>UNIDAD</v>
          </cell>
          <cell r="D662">
            <v>1</v>
          </cell>
          <cell r="E662">
            <v>500</v>
          </cell>
          <cell r="F662">
            <v>675</v>
          </cell>
        </row>
        <row r="663">
          <cell r="A663">
            <v>35500</v>
          </cell>
          <cell r="B663" t="str">
            <v>EXTINTOR CO2 10 LBS</v>
          </cell>
          <cell r="C663" t="str">
            <v>U</v>
          </cell>
          <cell r="D663">
            <v>0</v>
          </cell>
          <cell r="E663">
            <v>168</v>
          </cell>
          <cell r="F663">
            <v>80.64</v>
          </cell>
        </row>
        <row r="664">
          <cell r="A664">
            <v>34100</v>
          </cell>
          <cell r="B664" t="str">
            <v>MANOMETRO 0-300</v>
          </cell>
          <cell r="C664" t="str">
            <v>UNIDAD</v>
          </cell>
          <cell r="D664">
            <v>6</v>
          </cell>
          <cell r="E664">
            <v>4.6500000000000004</v>
          </cell>
          <cell r="F664">
            <v>6.28</v>
          </cell>
        </row>
        <row r="665">
          <cell r="A665" t="str">
            <v>34100-1</v>
          </cell>
          <cell r="B665" t="str">
            <v>TUBERÍA COBRE 1/2"</v>
          </cell>
          <cell r="C665" t="str">
            <v>ML</v>
          </cell>
          <cell r="D665">
            <v>12</v>
          </cell>
          <cell r="E665">
            <v>2.16</v>
          </cell>
          <cell r="F665">
            <v>2.92</v>
          </cell>
        </row>
        <row r="666">
          <cell r="A666" t="str">
            <v>34100-2</v>
          </cell>
          <cell r="B666" t="str">
            <v>CODO COBRE 1/2"</v>
          </cell>
          <cell r="C666" t="str">
            <v>U</v>
          </cell>
          <cell r="D666">
            <v>14</v>
          </cell>
          <cell r="E666">
            <v>0.2</v>
          </cell>
          <cell r="F666">
            <v>0.27</v>
          </cell>
        </row>
        <row r="667">
          <cell r="A667" t="str">
            <v>34100-3</v>
          </cell>
          <cell r="B667" t="str">
            <v>TEE COBRE 1/2"</v>
          </cell>
          <cell r="C667" t="str">
            <v>U</v>
          </cell>
          <cell r="D667">
            <v>2</v>
          </cell>
          <cell r="E667">
            <v>0.34</v>
          </cell>
          <cell r="F667">
            <v>0.46</v>
          </cell>
        </row>
        <row r="668">
          <cell r="A668" t="str">
            <v>34100-4</v>
          </cell>
          <cell r="B668" t="str">
            <v>ADAPTADOR DE  COBRE  SO-HE 1/2"</v>
          </cell>
          <cell r="C668" t="str">
            <v>U</v>
          </cell>
          <cell r="D668">
            <v>16</v>
          </cell>
          <cell r="E668">
            <v>0.41</v>
          </cell>
          <cell r="F668">
            <v>0.55000000000000004</v>
          </cell>
        </row>
        <row r="669">
          <cell r="A669" t="str">
            <v>34100-5</v>
          </cell>
          <cell r="B669" t="str">
            <v>ADAPTADOR DE  COBRE  SO-HI 1/2"</v>
          </cell>
          <cell r="C669" t="str">
            <v>U</v>
          </cell>
          <cell r="D669">
            <v>2</v>
          </cell>
          <cell r="E669">
            <v>0.66</v>
          </cell>
          <cell r="F669">
            <v>0.89</v>
          </cell>
        </row>
        <row r="670">
          <cell r="A670" t="str">
            <v>34100-6</v>
          </cell>
          <cell r="B670" t="str">
            <v>UNIÓN  DE  COBRE  1/2"</v>
          </cell>
          <cell r="C670" t="str">
            <v>U</v>
          </cell>
          <cell r="D670">
            <v>2</v>
          </cell>
          <cell r="E670">
            <v>2.13</v>
          </cell>
          <cell r="F670">
            <v>2.88</v>
          </cell>
        </row>
        <row r="671">
          <cell r="A671" t="str">
            <v>34100-7</v>
          </cell>
          <cell r="B671" t="str">
            <v>SOLDADURA COBRE 5%</v>
          </cell>
          <cell r="C671" t="str">
            <v>LBS</v>
          </cell>
          <cell r="D671">
            <v>0.5</v>
          </cell>
          <cell r="E671">
            <v>17.399999999999999</v>
          </cell>
          <cell r="F671">
            <v>23.49</v>
          </cell>
        </row>
        <row r="672">
          <cell r="A672">
            <v>34300</v>
          </cell>
          <cell r="B672" t="str">
            <v xml:space="preserve">PASTA DE TEFLON  </v>
          </cell>
          <cell r="C672" t="str">
            <v>UNIDAD</v>
          </cell>
          <cell r="D672">
            <v>0</v>
          </cell>
          <cell r="E672">
            <v>11.77</v>
          </cell>
          <cell r="F672">
            <v>15.89</v>
          </cell>
        </row>
        <row r="674">
          <cell r="B674" t="str">
            <v>TUBERIA HIERRO DUCTÍL</v>
          </cell>
        </row>
        <row r="675">
          <cell r="A675" t="str">
            <v>81100-4</v>
          </cell>
          <cell r="B675" t="str">
            <v>TUBERÍA DE HIERRO DUCTÍL D=6"</v>
          </cell>
          <cell r="C675" t="str">
            <v>ML</v>
          </cell>
          <cell r="D675">
            <v>18</v>
          </cell>
          <cell r="E675">
            <v>35.752000000000002</v>
          </cell>
          <cell r="F675">
            <v>48.27</v>
          </cell>
        </row>
        <row r="676">
          <cell r="A676">
            <v>81110</v>
          </cell>
          <cell r="B676" t="str">
            <v>TUBERÍA DE HIERRO DUCTÍL D=4"</v>
          </cell>
          <cell r="C676" t="str">
            <v>ML</v>
          </cell>
          <cell r="D676">
            <v>192</v>
          </cell>
          <cell r="E676">
            <v>37.228000000000002</v>
          </cell>
          <cell r="F676">
            <v>50.26</v>
          </cell>
        </row>
        <row r="677">
          <cell r="D677">
            <v>210</v>
          </cell>
        </row>
        <row r="679">
          <cell r="A679">
            <v>81115</v>
          </cell>
          <cell r="B679" t="str">
            <v xml:space="preserve">ACCESORIOS HIERRO DUCTÍL </v>
          </cell>
          <cell r="C679" t="str">
            <v>glb</v>
          </cell>
          <cell r="D679">
            <v>210</v>
          </cell>
          <cell r="E679">
            <v>33.299999999999997</v>
          </cell>
          <cell r="F679">
            <v>44.96</v>
          </cell>
        </row>
        <row r="681">
          <cell r="A681">
            <v>81120</v>
          </cell>
          <cell r="B681" t="str">
            <v>CODO DE HIERRO DUCTÍL D=6"</v>
          </cell>
          <cell r="C681" t="str">
            <v>U</v>
          </cell>
          <cell r="D681">
            <v>8</v>
          </cell>
          <cell r="E681">
            <v>106</v>
          </cell>
          <cell r="F681">
            <v>143.1</v>
          </cell>
        </row>
        <row r="682">
          <cell r="A682">
            <v>81125</v>
          </cell>
          <cell r="B682" t="str">
            <v>CODO DE HIERRO DUCTÍL D=4"</v>
          </cell>
          <cell r="C682" t="str">
            <v>U</v>
          </cell>
          <cell r="D682">
            <v>6</v>
          </cell>
          <cell r="E682">
            <v>66</v>
          </cell>
          <cell r="F682">
            <v>89.1</v>
          </cell>
        </row>
        <row r="683">
          <cell r="A683">
            <v>81130</v>
          </cell>
          <cell r="B683" t="str">
            <v>TEE DE HIERRO DUCTÍL D=4"</v>
          </cell>
          <cell r="C683" t="str">
            <v>U</v>
          </cell>
          <cell r="D683">
            <v>1</v>
          </cell>
          <cell r="E683">
            <v>99</v>
          </cell>
          <cell r="F683">
            <v>133.65</v>
          </cell>
        </row>
        <row r="684">
          <cell r="A684">
            <v>81135</v>
          </cell>
          <cell r="B684" t="str">
            <v>ACOLE DE HIERRO DUCTÍL D=6"</v>
          </cell>
          <cell r="C684" t="str">
            <v>U</v>
          </cell>
          <cell r="D684">
            <v>18</v>
          </cell>
          <cell r="E684">
            <v>64</v>
          </cell>
          <cell r="F684">
            <v>86.4</v>
          </cell>
        </row>
        <row r="685">
          <cell r="A685">
            <v>81140</v>
          </cell>
          <cell r="B685" t="str">
            <v>ACOLE DE HIERRO DUCTÍL D=4"</v>
          </cell>
          <cell r="C685" t="str">
            <v>U</v>
          </cell>
          <cell r="D685">
            <v>48</v>
          </cell>
          <cell r="E685">
            <v>43</v>
          </cell>
          <cell r="F685">
            <v>58.05</v>
          </cell>
        </row>
        <row r="686">
          <cell r="A686">
            <v>81145</v>
          </cell>
          <cell r="B686" t="str">
            <v>ADAPTADOR BRIDADO HIERRO DUCTÍL D=6"</v>
          </cell>
          <cell r="C686" t="str">
            <v>U</v>
          </cell>
          <cell r="D686">
            <v>4</v>
          </cell>
          <cell r="E686">
            <v>99</v>
          </cell>
          <cell r="F686">
            <v>133.65</v>
          </cell>
        </row>
        <row r="687">
          <cell r="A687">
            <v>81150</v>
          </cell>
          <cell r="B687" t="str">
            <v>ADAPTADOR BRIDADO HIERRO DUCTÍL D=4"</v>
          </cell>
          <cell r="C687" t="str">
            <v>U</v>
          </cell>
          <cell r="D687">
            <v>3</v>
          </cell>
          <cell r="E687">
            <v>75</v>
          </cell>
          <cell r="F687">
            <v>101.25</v>
          </cell>
        </row>
        <row r="690">
          <cell r="A690">
            <v>34800</v>
          </cell>
          <cell r="B690" t="str">
            <v>SIAMESA MOD : 5170 POTTER ROEMER 4"x2-1/2"x2-1/2"</v>
          </cell>
          <cell r="C690" t="str">
            <v>U</v>
          </cell>
          <cell r="D690">
            <v>2</v>
          </cell>
          <cell r="E690">
            <v>278</v>
          </cell>
          <cell r="F690">
            <v>375.3</v>
          </cell>
        </row>
        <row r="691">
          <cell r="A691">
            <v>34200</v>
          </cell>
          <cell r="B691" t="str">
            <v>VALVULA TESTMASTER  718  D:1"</v>
          </cell>
          <cell r="C691" t="str">
            <v>UNIDAD</v>
          </cell>
          <cell r="D691">
            <v>4</v>
          </cell>
          <cell r="E691">
            <v>58.35</v>
          </cell>
          <cell r="F691">
            <v>78.77</v>
          </cell>
        </row>
        <row r="692">
          <cell r="A692">
            <v>34202</v>
          </cell>
          <cell r="B692" t="str">
            <v>VALVULA SENSORA  D:4"</v>
          </cell>
          <cell r="C692" t="str">
            <v>UNIDAD</v>
          </cell>
          <cell r="D692">
            <v>4</v>
          </cell>
          <cell r="E692">
            <v>71</v>
          </cell>
          <cell r="F692">
            <v>95.85</v>
          </cell>
        </row>
        <row r="693">
          <cell r="A693">
            <v>34204</v>
          </cell>
          <cell r="B693" t="str">
            <v>VALVULA SUPERVISORA DE FLUJO  D:4"</v>
          </cell>
          <cell r="C693" t="str">
            <v>UNIDAD</v>
          </cell>
          <cell r="D693">
            <v>4</v>
          </cell>
          <cell r="E693">
            <v>153</v>
          </cell>
          <cell r="F693">
            <v>206.55</v>
          </cell>
        </row>
        <row r="695">
          <cell r="A695">
            <v>35700</v>
          </cell>
          <cell r="B695" t="str">
            <v>EXTINTOR ABC 20LBS</v>
          </cell>
          <cell r="C695" t="str">
            <v>U</v>
          </cell>
          <cell r="D695">
            <v>9</v>
          </cell>
          <cell r="E695">
            <v>70</v>
          </cell>
          <cell r="F695">
            <v>60.48</v>
          </cell>
        </row>
        <row r="697">
          <cell r="B697" t="str">
            <v>GABINETES (Incluye: PortaManguera, Manguera de 30 mts, Neplo de Bronce, Válvula 1-1/2", Pitón de Bronce, Extintor PQS 10 Lbs, Hacha)</v>
          </cell>
          <cell r="C697" t="str">
            <v>U</v>
          </cell>
          <cell r="D697">
            <v>11</v>
          </cell>
          <cell r="E697">
            <v>491.96</v>
          </cell>
          <cell r="F697">
            <v>596.48</v>
          </cell>
        </row>
        <row r="698">
          <cell r="A698">
            <v>35800</v>
          </cell>
          <cell r="B698" t="str">
            <v>CAJETÍN METÁLICO</v>
          </cell>
          <cell r="C698" t="str">
            <v>U</v>
          </cell>
          <cell r="D698">
            <v>11</v>
          </cell>
          <cell r="E698">
            <v>172.2</v>
          </cell>
          <cell r="F698">
            <v>88.45</v>
          </cell>
        </row>
        <row r="699">
          <cell r="A699">
            <v>35900</v>
          </cell>
          <cell r="B699" t="str">
            <v>FIRE HOSE RACK ASSEMBLY x100´ (MANGUERA-VÁLV. 1-1/2"-NEPLO- PITÓN</v>
          </cell>
          <cell r="C699" t="str">
            <v>U</v>
          </cell>
          <cell r="D699">
            <v>11</v>
          </cell>
          <cell r="E699">
            <v>178</v>
          </cell>
          <cell r="F699">
            <v>285.26</v>
          </cell>
        </row>
        <row r="700">
          <cell r="A700">
            <v>36010</v>
          </cell>
          <cell r="B700" t="str">
            <v xml:space="preserve">VALVULA ANGULAR D=2-1/2" </v>
          </cell>
          <cell r="C700" t="str">
            <v>U</v>
          </cell>
          <cell r="D700">
            <v>11</v>
          </cell>
          <cell r="E700">
            <v>47.95</v>
          </cell>
          <cell r="F700">
            <v>136.08000000000001</v>
          </cell>
        </row>
        <row r="701">
          <cell r="A701">
            <v>36100</v>
          </cell>
          <cell r="B701" t="str">
            <v>TAPON MOD. 4625 AND CHAIN D=2-1/2"</v>
          </cell>
          <cell r="C701" t="str">
            <v>U</v>
          </cell>
          <cell r="D701">
            <v>11</v>
          </cell>
          <cell r="E701">
            <v>9.11</v>
          </cell>
          <cell r="F701">
            <v>24.19</v>
          </cell>
        </row>
        <row r="702">
          <cell r="A702" t="str">
            <v>36200-01</v>
          </cell>
          <cell r="B702" t="str">
            <v>EXTINTOR ABC 10LBS</v>
          </cell>
          <cell r="C702" t="str">
            <v>U</v>
          </cell>
          <cell r="D702">
            <v>11</v>
          </cell>
          <cell r="E702">
            <v>46.55</v>
          </cell>
          <cell r="F702">
            <v>40.32</v>
          </cell>
        </row>
        <row r="703">
          <cell r="A703">
            <v>36202</v>
          </cell>
          <cell r="B703" t="str">
            <v>#6060 FIRE AXE (HACHA)</v>
          </cell>
          <cell r="C703" t="str">
            <v>U</v>
          </cell>
          <cell r="D703">
            <v>11</v>
          </cell>
          <cell r="E703">
            <v>38.15</v>
          </cell>
          <cell r="F703">
            <v>22.18</v>
          </cell>
        </row>
        <row r="706">
          <cell r="B706" t="str">
            <v>EQUIPO DE BOMBEO S.C.I</v>
          </cell>
        </row>
        <row r="707">
          <cell r="A707" t="str">
            <v>36210-01</v>
          </cell>
          <cell r="B707" t="str">
            <v>Bomba principal Diesel -Marca fairbanks horse-Motor 1KGR-Uf11 52HP-CLARKE- Tanque dee Combustible - Clarke fire Controller.</v>
          </cell>
          <cell r="C707" t="str">
            <v>U</v>
          </cell>
          <cell r="D707">
            <v>1</v>
          </cell>
          <cell r="E707">
            <v>0</v>
          </cell>
          <cell r="F707">
            <v>40219.199999999997</v>
          </cell>
        </row>
        <row r="708">
          <cell r="A708" t="str">
            <v>36211-01</v>
          </cell>
          <cell r="B708" t="str">
            <v>Tablero de control electrico principal</v>
          </cell>
          <cell r="C708" t="str">
            <v>U</v>
          </cell>
          <cell r="E708">
            <v>0</v>
          </cell>
          <cell r="F708">
            <v>0</v>
          </cell>
        </row>
        <row r="709">
          <cell r="A709" t="str">
            <v>36212-01</v>
          </cell>
          <cell r="B709" t="str">
            <v>Bomba Jockey ITT A-C  15gpm</v>
          </cell>
          <cell r="C709" t="str">
            <v>U</v>
          </cell>
          <cell r="E709">
            <v>0</v>
          </cell>
          <cell r="F709">
            <v>0</v>
          </cell>
        </row>
        <row r="710">
          <cell r="A710" t="str">
            <v>36213-01</v>
          </cell>
          <cell r="B710" t="str">
            <v>Tablero de control, bomba Jockey</v>
          </cell>
          <cell r="C710" t="str">
            <v>U</v>
          </cell>
          <cell r="E710">
            <v>0</v>
          </cell>
          <cell r="F710">
            <v>0</v>
          </cell>
        </row>
        <row r="711">
          <cell r="A711" t="str">
            <v>36214-01</v>
          </cell>
          <cell r="B711" t="str">
            <v xml:space="preserve">Valvula de alivio </v>
          </cell>
          <cell r="E711">
            <v>0</v>
          </cell>
        </row>
        <row r="712">
          <cell r="A712" t="str">
            <v>36215-01</v>
          </cell>
          <cell r="B712" t="str">
            <v>Base estructural de acero</v>
          </cell>
          <cell r="E712">
            <v>0</v>
          </cell>
        </row>
        <row r="713">
          <cell r="A713" t="str">
            <v>36216-01</v>
          </cell>
          <cell r="B713" t="str">
            <v>Medidor de Flujo 750 gpm, D=6"</v>
          </cell>
          <cell r="C713" t="str">
            <v>U</v>
          </cell>
          <cell r="E713">
            <v>0</v>
          </cell>
          <cell r="F713">
            <v>0</v>
          </cell>
        </row>
        <row r="717">
          <cell r="B717" t="str">
            <v>EQUIPO DE BOMBEO S.C.I</v>
          </cell>
        </row>
        <row r="718">
          <cell r="A718">
            <v>36210</v>
          </cell>
          <cell r="B718" t="str">
            <v>Bomba principal Fairbanks (IN-LINE) UL-FM  500 gpm</v>
          </cell>
          <cell r="C718" t="str">
            <v>U</v>
          </cell>
          <cell r="D718">
            <v>1</v>
          </cell>
          <cell r="E718">
            <v>0</v>
          </cell>
          <cell r="F718">
            <v>16205.09</v>
          </cell>
        </row>
        <row r="719">
          <cell r="A719">
            <v>36211</v>
          </cell>
          <cell r="B719" t="str">
            <v>Tablero de control electrico principal UL-FM 30HP</v>
          </cell>
          <cell r="C719" t="str">
            <v>U</v>
          </cell>
          <cell r="E719">
            <v>0</v>
          </cell>
          <cell r="F719">
            <v>0</v>
          </cell>
        </row>
        <row r="720">
          <cell r="A720">
            <v>36212</v>
          </cell>
          <cell r="B720" t="str">
            <v>Bomba Jockey UL-FM  10gpm- 1.5HP</v>
          </cell>
          <cell r="C720" t="str">
            <v>U</v>
          </cell>
          <cell r="E720">
            <v>0</v>
          </cell>
          <cell r="F720">
            <v>0</v>
          </cell>
        </row>
        <row r="721">
          <cell r="A721">
            <v>36213</v>
          </cell>
          <cell r="B721" t="str">
            <v>Tablero de control, bomba Jockey</v>
          </cell>
          <cell r="C721" t="str">
            <v>U</v>
          </cell>
          <cell r="E721">
            <v>0</v>
          </cell>
          <cell r="F721">
            <v>0</v>
          </cell>
        </row>
        <row r="722">
          <cell r="A722">
            <v>36214</v>
          </cell>
          <cell r="B722" t="str">
            <v xml:space="preserve">Valvula de alivio </v>
          </cell>
          <cell r="E722">
            <v>0</v>
          </cell>
        </row>
        <row r="723">
          <cell r="A723">
            <v>36215</v>
          </cell>
          <cell r="B723" t="str">
            <v>Base estructural de acero</v>
          </cell>
          <cell r="E723">
            <v>0</v>
          </cell>
        </row>
        <row r="724">
          <cell r="A724">
            <v>36216</v>
          </cell>
          <cell r="B724" t="str">
            <v>Medidor de Flujo 750 gpm, D=6"</v>
          </cell>
          <cell r="C724" t="str">
            <v>U</v>
          </cell>
          <cell r="E724">
            <v>0</v>
          </cell>
          <cell r="F724">
            <v>0</v>
          </cell>
        </row>
        <row r="727">
          <cell r="A727">
            <v>36218</v>
          </cell>
          <cell r="B727" t="str">
            <v>Sprinklers Pendnet standart Gb-1/2" automatic</v>
          </cell>
          <cell r="C727" t="str">
            <v>U</v>
          </cell>
          <cell r="D727">
            <v>756</v>
          </cell>
          <cell r="E727">
            <v>4.25</v>
          </cell>
          <cell r="F727">
            <v>5.74</v>
          </cell>
        </row>
        <row r="731">
          <cell r="B731" t="str">
            <v>AGREGADOS</v>
          </cell>
        </row>
        <row r="732">
          <cell r="A732">
            <v>36300</v>
          </cell>
          <cell r="B732" t="str">
            <v>MATERIAL DE MEJORAMIENTO</v>
          </cell>
          <cell r="C732" t="str">
            <v>M3</v>
          </cell>
          <cell r="D732">
            <v>709.3</v>
          </cell>
          <cell r="F732">
            <v>4.5</v>
          </cell>
        </row>
        <row r="733">
          <cell r="A733">
            <v>36400</v>
          </cell>
          <cell r="B733" t="str">
            <v>ARENA</v>
          </cell>
          <cell r="C733" t="str">
            <v>M3</v>
          </cell>
          <cell r="D733">
            <v>63.53</v>
          </cell>
          <cell r="F733">
            <v>9.9</v>
          </cell>
        </row>
        <row r="734">
          <cell r="A734">
            <v>36500</v>
          </cell>
          <cell r="B734" t="str">
            <v>HORMIGON SIMPLE F´C=210 KG/CM2</v>
          </cell>
          <cell r="C734" t="str">
            <v>M3</v>
          </cell>
          <cell r="D734">
            <v>20.25</v>
          </cell>
          <cell r="F734">
            <v>82.15</v>
          </cell>
        </row>
        <row r="735">
          <cell r="A735">
            <v>36600</v>
          </cell>
          <cell r="B735" t="str">
            <v>HORMIGON SIMPLE F´C=280 KG/CM2</v>
          </cell>
          <cell r="C735" t="str">
            <v>M3</v>
          </cell>
          <cell r="D735">
            <v>1</v>
          </cell>
          <cell r="F735">
            <v>90.61</v>
          </cell>
        </row>
        <row r="736">
          <cell r="A736">
            <v>36700</v>
          </cell>
          <cell r="B736" t="str">
            <v>ENCOFRADO</v>
          </cell>
          <cell r="C736" t="str">
            <v>M2</v>
          </cell>
          <cell r="D736">
            <v>196</v>
          </cell>
          <cell r="F736">
            <v>8.5500000000000007</v>
          </cell>
        </row>
        <row r="737">
          <cell r="A737">
            <v>36800</v>
          </cell>
          <cell r="B737" t="str">
            <v>HIERRO F'Y=4200 KG/CM2</v>
          </cell>
          <cell r="C737" t="str">
            <v>KG</v>
          </cell>
          <cell r="D737">
            <v>45.5</v>
          </cell>
          <cell r="F737">
            <v>0.78</v>
          </cell>
        </row>
        <row r="738">
          <cell r="A738">
            <v>36900</v>
          </cell>
          <cell r="B738" t="str">
            <v>MALLA ELECTROSOLDADA</v>
          </cell>
          <cell r="C738" t="str">
            <v>M2</v>
          </cell>
          <cell r="D738">
            <v>62.8</v>
          </cell>
          <cell r="F738">
            <v>1.26</v>
          </cell>
        </row>
        <row r="739">
          <cell r="A739">
            <v>37000</v>
          </cell>
          <cell r="B739" t="str">
            <v>MISCELANEOS</v>
          </cell>
          <cell r="C739" t="str">
            <v>GLB</v>
          </cell>
          <cell r="D739">
            <v>1</v>
          </cell>
          <cell r="F739">
            <v>81</v>
          </cell>
        </row>
        <row r="740">
          <cell r="A740">
            <v>37100</v>
          </cell>
          <cell r="B740" t="str">
            <v>ANGULO METÁLICO 2"</v>
          </cell>
          <cell r="C740" t="str">
            <v>ML</v>
          </cell>
          <cell r="D740">
            <v>48.72</v>
          </cell>
          <cell r="F740">
            <v>2.4300000000000002</v>
          </cell>
        </row>
        <row r="741">
          <cell r="A741">
            <v>37102</v>
          </cell>
          <cell r="B741" t="str">
            <v>ANGULO METÁLICO 1X1/4"</v>
          </cell>
          <cell r="C741" t="str">
            <v>ML</v>
          </cell>
          <cell r="D741">
            <v>1</v>
          </cell>
          <cell r="F741">
            <v>6.75</v>
          </cell>
        </row>
        <row r="742">
          <cell r="A742">
            <v>37200</v>
          </cell>
          <cell r="B742" t="str">
            <v>TAPA DE HIERRO FUNDIDO</v>
          </cell>
          <cell r="C742" t="str">
            <v>U</v>
          </cell>
          <cell r="D742">
            <v>1</v>
          </cell>
          <cell r="F742">
            <v>76.5</v>
          </cell>
        </row>
        <row r="743">
          <cell r="A743">
            <v>37300</v>
          </cell>
          <cell r="B743" t="str">
            <v>ANILLO DE CERA</v>
          </cell>
          <cell r="C743" t="str">
            <v>U</v>
          </cell>
          <cell r="D743">
            <v>36</v>
          </cell>
          <cell r="F743">
            <v>1.62</v>
          </cell>
        </row>
        <row r="744">
          <cell r="A744">
            <v>37400</v>
          </cell>
          <cell r="B744" t="str">
            <v>T.C. POSTIZA</v>
          </cell>
          <cell r="C744" t="str">
            <v>U</v>
          </cell>
          <cell r="D744">
            <v>72</v>
          </cell>
          <cell r="F744">
            <v>0.27</v>
          </cell>
        </row>
        <row r="745">
          <cell r="A745">
            <v>37500</v>
          </cell>
          <cell r="B745" t="str">
            <v>SILICON</v>
          </cell>
          <cell r="C745" t="str">
            <v>U</v>
          </cell>
          <cell r="D745">
            <v>10</v>
          </cell>
          <cell r="F745">
            <v>2.7</v>
          </cell>
        </row>
        <row r="746">
          <cell r="A746">
            <v>37600</v>
          </cell>
          <cell r="B746" t="str">
            <v>TORNILLO T/PATO</v>
          </cell>
          <cell r="C746" t="str">
            <v>U</v>
          </cell>
          <cell r="D746">
            <v>216</v>
          </cell>
          <cell r="F746">
            <v>0.03</v>
          </cell>
        </row>
        <row r="747">
          <cell r="A747">
            <v>37700</v>
          </cell>
          <cell r="B747" t="str">
            <v>TACO FISHER #8</v>
          </cell>
          <cell r="C747" t="str">
            <v>U</v>
          </cell>
          <cell r="D747">
            <v>1</v>
          </cell>
          <cell r="F747">
            <v>0.03</v>
          </cell>
        </row>
        <row r="748">
          <cell r="A748">
            <v>37800</v>
          </cell>
          <cell r="B748" t="str">
            <v>TUB. DE ACERO INOXIDABLE e=1,65 MM</v>
          </cell>
          <cell r="C748" t="str">
            <v>ML</v>
          </cell>
          <cell r="D748">
            <v>1</v>
          </cell>
          <cell r="F748">
            <v>5.21</v>
          </cell>
        </row>
        <row r="749">
          <cell r="A749">
            <v>37802</v>
          </cell>
          <cell r="B749" t="str">
            <v>TAPA DE H.F. Clase D 250</v>
          </cell>
          <cell r="C749" t="str">
            <v>U</v>
          </cell>
          <cell r="D749">
            <v>1</v>
          </cell>
          <cell r="F749">
            <v>135</v>
          </cell>
        </row>
        <row r="750">
          <cell r="A750" t="str">
            <v>37802-01</v>
          </cell>
          <cell r="B750" t="str">
            <v>TAPA DE H.F. Mod. HC-700</v>
          </cell>
          <cell r="C750" t="str">
            <v>U</v>
          </cell>
          <cell r="D750">
            <v>1</v>
          </cell>
          <cell r="F750">
            <v>135</v>
          </cell>
        </row>
        <row r="751">
          <cell r="A751">
            <v>37803</v>
          </cell>
          <cell r="B751" t="str">
            <v>CAJON CON TUBERIA DE ACERO INOXIDABLE D=1"</v>
          </cell>
          <cell r="C751" t="str">
            <v>GLB</v>
          </cell>
          <cell r="D751">
            <v>1</v>
          </cell>
          <cell r="F751">
            <v>1674</v>
          </cell>
        </row>
        <row r="752">
          <cell r="A752">
            <v>37804</v>
          </cell>
          <cell r="B752" t="str">
            <v>TAPA DE H.F. MODELO HCPI 800</v>
          </cell>
          <cell r="C752" t="str">
            <v>U</v>
          </cell>
          <cell r="D752">
            <v>1</v>
          </cell>
          <cell r="F752">
            <v>446.3</v>
          </cell>
        </row>
        <row r="753">
          <cell r="A753">
            <v>37805</v>
          </cell>
          <cell r="B753" t="str">
            <v>TAPA DE H.F. MODELO HC-700</v>
          </cell>
          <cell r="C753" t="str">
            <v>U</v>
          </cell>
          <cell r="D753">
            <v>1</v>
          </cell>
          <cell r="F753">
            <v>166.5</v>
          </cell>
        </row>
        <row r="755">
          <cell r="A755" t="str">
            <v>37805-01</v>
          </cell>
          <cell r="B755" t="str">
            <v>DESALOJO</v>
          </cell>
          <cell r="C755" t="str">
            <v>ML</v>
          </cell>
          <cell r="D755">
            <v>1</v>
          </cell>
          <cell r="F755">
            <v>1.57</v>
          </cell>
        </row>
        <row r="756">
          <cell r="A756" t="str">
            <v>36400-01</v>
          </cell>
          <cell r="B756" t="str">
            <v>CASCAJO NUEVO</v>
          </cell>
          <cell r="C756" t="str">
            <v>M3</v>
          </cell>
          <cell r="D756">
            <v>0</v>
          </cell>
          <cell r="F756">
            <v>2.67</v>
          </cell>
        </row>
        <row r="757">
          <cell r="A757" t="str">
            <v>36400-02</v>
          </cell>
          <cell r="B757" t="str">
            <v>ARENA 1.20mm</v>
          </cell>
          <cell r="C757" t="str">
            <v>M3</v>
          </cell>
          <cell r="D757">
            <v>0</v>
          </cell>
          <cell r="F757">
            <v>10.119999999999999</v>
          </cell>
        </row>
        <row r="758">
          <cell r="A758" t="str">
            <v>36400-03</v>
          </cell>
          <cell r="B758" t="str">
            <v>ARENA 2.00mm</v>
          </cell>
          <cell r="C758" t="str">
            <v>M3</v>
          </cell>
          <cell r="D758">
            <v>0</v>
          </cell>
          <cell r="F758">
            <v>10.119999999999999</v>
          </cell>
        </row>
        <row r="759">
          <cell r="A759" t="str">
            <v>36400-04</v>
          </cell>
          <cell r="B759" t="str">
            <v>PIEDRA #1/8</v>
          </cell>
          <cell r="C759" t="str">
            <v>M3</v>
          </cell>
          <cell r="D759">
            <v>0</v>
          </cell>
          <cell r="F759">
            <v>12.8</v>
          </cell>
        </row>
        <row r="760">
          <cell r="A760" t="str">
            <v>36400-05</v>
          </cell>
          <cell r="B760" t="str">
            <v>PIEDRA #1/4</v>
          </cell>
          <cell r="C760" t="str">
            <v>M3</v>
          </cell>
          <cell r="D760">
            <v>0</v>
          </cell>
          <cell r="F760">
            <v>12.8</v>
          </cell>
        </row>
        <row r="761">
          <cell r="A761" t="str">
            <v>36400-06</v>
          </cell>
          <cell r="B761" t="str">
            <v>PIEDRA #4</v>
          </cell>
          <cell r="C761" t="str">
            <v>M3</v>
          </cell>
          <cell r="D761">
            <v>0</v>
          </cell>
          <cell r="F761">
            <v>8.25</v>
          </cell>
        </row>
        <row r="762">
          <cell r="A762" t="str">
            <v>36400-07</v>
          </cell>
          <cell r="B762" t="str">
            <v>PIEDRA BOLA</v>
          </cell>
          <cell r="C762" t="str">
            <v>M3</v>
          </cell>
          <cell r="D762">
            <v>0</v>
          </cell>
          <cell r="F762">
            <v>7.06</v>
          </cell>
        </row>
        <row r="763">
          <cell r="A763" t="str">
            <v>36400-08</v>
          </cell>
          <cell r="B763" t="str">
            <v>TAPÓN MACHO D=400mm U/Z</v>
          </cell>
          <cell r="C763" t="str">
            <v>U</v>
          </cell>
          <cell r="D763">
            <v>0</v>
          </cell>
          <cell r="F763">
            <v>111.44</v>
          </cell>
        </row>
        <row r="764">
          <cell r="A764" t="str">
            <v>36400-09</v>
          </cell>
          <cell r="B764" t="str">
            <v>RELLENO CON MISMO MAT. DEL SITIO</v>
          </cell>
          <cell r="C764" t="str">
            <v>M3</v>
          </cell>
          <cell r="D764">
            <v>0</v>
          </cell>
          <cell r="F764">
            <v>2.5499999999999998</v>
          </cell>
        </row>
        <row r="765">
          <cell r="A765" t="str">
            <v>36400-10</v>
          </cell>
          <cell r="B765" t="str">
            <v>EXCAVACIÓN</v>
          </cell>
          <cell r="C765" t="str">
            <v>M3</v>
          </cell>
          <cell r="D765">
            <v>0</v>
          </cell>
          <cell r="F765">
            <v>3.02</v>
          </cell>
        </row>
        <row r="767">
          <cell r="A767" t="str">
            <v>37805-1</v>
          </cell>
          <cell r="B767" t="str">
            <v>Bandeja galvanizada D=1.00x1.00 (Incluye: Extension Galv, para anclaje</v>
          </cell>
          <cell r="C767" t="str">
            <v>U</v>
          </cell>
          <cell r="D767">
            <v>1</v>
          </cell>
          <cell r="F767">
            <v>89.71</v>
          </cell>
        </row>
        <row r="768">
          <cell r="A768" t="str">
            <v>37805-2</v>
          </cell>
          <cell r="B768" t="str">
            <v>Anclaje para las bandejas</v>
          </cell>
          <cell r="C768" t="str">
            <v>U</v>
          </cell>
          <cell r="D768">
            <v>1</v>
          </cell>
          <cell r="F768">
            <v>2.0299999999999998</v>
          </cell>
        </row>
        <row r="769">
          <cell r="A769" t="str">
            <v>37805-3</v>
          </cell>
          <cell r="B769" t="str">
            <v>Uniones Galvanizadas D=2"</v>
          </cell>
          <cell r="C769" t="str">
            <v>U</v>
          </cell>
          <cell r="D769">
            <v>1</v>
          </cell>
          <cell r="F769">
            <v>3.28</v>
          </cell>
        </row>
        <row r="770">
          <cell r="A770" t="str">
            <v>37805-4</v>
          </cell>
          <cell r="B770" t="str">
            <v>Miscelaneos  (Permatex, Teflon,Adaptadores ( Rosc- Pegable))</v>
          </cell>
          <cell r="C770" t="str">
            <v>U</v>
          </cell>
          <cell r="D770">
            <v>15.5</v>
          </cell>
          <cell r="F770">
            <v>0.95</v>
          </cell>
        </row>
        <row r="2084">
          <cell r="A2084" t="str">
            <v>xxxxxxxxxxxxxx</v>
          </cell>
          <cell r="B2084" t="str">
            <v>xxxxxxxxxxxxxxxxxxxxxxxxxxxxxxxxxxxxxxxxxxxxxxx</v>
          </cell>
          <cell r="C2084" t="str">
            <v>xxxxxxxxxxxxxx</v>
          </cell>
          <cell r="D2084" t="str">
            <v>xxxxxxxxxxxx</v>
          </cell>
          <cell r="E2084" t="str">
            <v>xxxxxxxxxxxx</v>
          </cell>
          <cell r="F2084" t="str">
            <v>xxxxxxxxxx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PVP USD"/>
      <sheetName val="LISTA_PVP_USD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PVP USD"/>
      <sheetName val="Hoja1"/>
      <sheetName val="LISTA_PVP_USD"/>
    </sheetNames>
    <sheetDataSet>
      <sheetData sheetId="0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BROS"/>
      <sheetName val="Alameda"/>
      <sheetName val="A"/>
      <sheetName val="A-26"/>
      <sheetName val="La Fragata"/>
      <sheetName val="Esclusas"/>
      <sheetName val="Garzota"/>
      <sheetName val="M"/>
      <sheetName val="Trinitaria"/>
      <sheetName val="Pascuales"/>
      <sheetName val="RESUMEN"/>
      <sheetName val="Rehabilit"/>
    </sheetNames>
    <sheetDataSet>
      <sheetData sheetId="0">
        <row r="3">
          <cell r="B3" t="str">
            <v>RUBRO</v>
          </cell>
          <cell r="C3" t="str">
            <v>DESCRIPCION</v>
          </cell>
          <cell r="D3" t="str">
            <v>UNIDAD</v>
          </cell>
          <cell r="E3" t="str">
            <v>ECAPAG</v>
          </cell>
          <cell r="F3" t="str">
            <v>P.M. LOJA</v>
          </cell>
          <cell r="G3" t="str">
            <v>REDES-QUITO</v>
          </cell>
          <cell r="H3" t="str">
            <v>MACHALA</v>
          </cell>
          <cell r="I3" t="str">
            <v>VALOR ASUMIDO</v>
          </cell>
        </row>
        <row r="5">
          <cell r="B5" t="str">
            <v>CAPITULO 1</v>
          </cell>
        </row>
        <row r="6">
          <cell r="B6" t="str">
            <v>1.1.1</v>
          </cell>
          <cell r="C6" t="str">
            <v>Remoción de obstáculos misceláneos</v>
          </cell>
          <cell r="D6" t="str">
            <v>m3</v>
          </cell>
          <cell r="I6">
            <v>6.51</v>
          </cell>
        </row>
        <row r="7">
          <cell r="B7" t="str">
            <v>1.1.2</v>
          </cell>
          <cell r="C7" t="str">
            <v>Romoción de edificaciones, casas y otras construcciones existentes</v>
          </cell>
          <cell r="D7" t="str">
            <v>m2</v>
          </cell>
          <cell r="E7">
            <v>14.52</v>
          </cell>
          <cell r="I7">
            <v>50</v>
          </cell>
        </row>
        <row r="8">
          <cell r="B8" t="str">
            <v>1.1.3</v>
          </cell>
          <cell r="C8" t="str">
            <v>Remoción de estructuras de hormigón</v>
          </cell>
          <cell r="D8" t="str">
            <v>m3</v>
          </cell>
          <cell r="I8">
            <v>30</v>
          </cell>
        </row>
        <row r="9">
          <cell r="B9" t="str">
            <v>1.1.4</v>
          </cell>
          <cell r="C9" t="str">
            <v>Remoción de sañales de tránsito y postes de guias</v>
          </cell>
          <cell r="D9" t="str">
            <v>und.</v>
          </cell>
          <cell r="I9">
            <v>11</v>
          </cell>
        </row>
        <row r="10">
          <cell r="B10" t="str">
            <v>1.1.5</v>
          </cell>
          <cell r="C10" t="str">
            <v>Remoción de cercas y guardacaminos</v>
          </cell>
          <cell r="D10" t="str">
            <v xml:space="preserve">m </v>
          </cell>
          <cell r="I10">
            <v>0.7</v>
          </cell>
        </row>
        <row r="11">
          <cell r="B11" t="str">
            <v>1.1.6</v>
          </cell>
          <cell r="C11" t="str">
            <v>Remoción de tomas, pozos de acceso y estructuras misceláneas</v>
          </cell>
          <cell r="D11" t="str">
            <v>und.</v>
          </cell>
          <cell r="I11">
            <v>15</v>
          </cell>
        </row>
        <row r="12">
          <cell r="B12" t="str">
            <v>1.1.7</v>
          </cell>
          <cell r="C12" t="str">
            <v>Remoción alcantarillas de tubo</v>
          </cell>
          <cell r="D12" t="str">
            <v>m</v>
          </cell>
          <cell r="I12">
            <v>0.55000000000000004</v>
          </cell>
        </row>
        <row r="13">
          <cell r="B13" t="str">
            <v>1.1.9</v>
          </cell>
          <cell r="C13" t="str">
            <v>Reconstrucción de cercas de alambre de púas</v>
          </cell>
          <cell r="D13" t="str">
            <v>m</v>
          </cell>
          <cell r="I13">
            <v>0.3</v>
          </cell>
        </row>
        <row r="14">
          <cell r="B14" t="str">
            <v>1.1.10</v>
          </cell>
          <cell r="C14" t="str">
            <v>Reconstrucción de cercas de malla de alambre</v>
          </cell>
          <cell r="D14" t="str">
            <v>m</v>
          </cell>
          <cell r="I14">
            <v>3.23</v>
          </cell>
        </row>
        <row r="15">
          <cell r="B15" t="str">
            <v>1.1.11</v>
          </cell>
          <cell r="C15" t="str">
            <v>Reconstrucción de señales y otros dispositivos de tránsito</v>
          </cell>
          <cell r="D15" t="str">
            <v>und.</v>
          </cell>
          <cell r="I15">
            <v>1.1299999999999999</v>
          </cell>
        </row>
        <row r="16">
          <cell r="B16" t="str">
            <v>1.1.8</v>
          </cell>
          <cell r="C16" t="str">
            <v>Desbroce, desbosque y limpieza</v>
          </cell>
          <cell r="D16" t="str">
            <v>m2</v>
          </cell>
          <cell r="I16">
            <v>0.1</v>
          </cell>
        </row>
        <row r="17">
          <cell r="B17" t="str">
            <v>1.03-02</v>
          </cell>
          <cell r="C17" t="str">
            <v>Abastecimiento de servicios</v>
          </cell>
          <cell r="D17" t="str">
            <v>gl</v>
          </cell>
          <cell r="I17">
            <v>0</v>
          </cell>
        </row>
        <row r="18">
          <cell r="B18" t="str">
            <v>1.03-03</v>
          </cell>
          <cell r="C18" t="str">
            <v>Campamentos</v>
          </cell>
          <cell r="D18" t="str">
            <v>m²</v>
          </cell>
          <cell r="I18">
            <v>121.3</v>
          </cell>
        </row>
        <row r="19">
          <cell r="B19" t="str">
            <v>1.2.1</v>
          </cell>
          <cell r="C19" t="str">
            <v>Replanteo y nivelación lineal</v>
          </cell>
          <cell r="D19" t="str">
            <v>Km.</v>
          </cell>
          <cell r="I19">
            <v>100</v>
          </cell>
        </row>
        <row r="20">
          <cell r="B20" t="str">
            <v>1.2.2</v>
          </cell>
          <cell r="C20" t="str">
            <v>Replanteo y nivelación de superficie</v>
          </cell>
          <cell r="D20" t="str">
            <v>m2</v>
          </cell>
          <cell r="I20">
            <v>0.12</v>
          </cell>
        </row>
        <row r="21">
          <cell r="B21" t="str">
            <v>1.2.3</v>
          </cell>
          <cell r="C21" t="str">
            <v>Batimetría para descarga de Fenacoopar</v>
          </cell>
          <cell r="D21" t="str">
            <v>Gbl</v>
          </cell>
          <cell r="I21">
            <v>1500</v>
          </cell>
        </row>
        <row r="22">
          <cell r="B22" t="str">
            <v>1.2.4</v>
          </cell>
          <cell r="C22" t="str">
            <v>Batimetría para descarga de Alborada</v>
          </cell>
          <cell r="D22" t="str">
            <v>Gbl</v>
          </cell>
          <cell r="I22">
            <v>2000</v>
          </cell>
        </row>
        <row r="23">
          <cell r="B23" t="str">
            <v>1.2.5</v>
          </cell>
          <cell r="C23" t="str">
            <v>Batimetría para descarga de San Lorenzo</v>
          </cell>
          <cell r="D23" t="str">
            <v>Gbl</v>
          </cell>
          <cell r="I23">
            <v>4000</v>
          </cell>
        </row>
        <row r="24">
          <cell r="B24" t="str">
            <v>1.3.1</v>
          </cell>
          <cell r="C24" t="str">
            <v>Excavación mecánica de zanjas en suelo profundidad 0-2 metros</v>
          </cell>
          <cell r="D24" t="str">
            <v>m3</v>
          </cell>
          <cell r="E24">
            <v>1.49</v>
          </cell>
          <cell r="H24">
            <v>1.2</v>
          </cell>
          <cell r="I24">
            <v>2</v>
          </cell>
        </row>
        <row r="25">
          <cell r="B25" t="str">
            <v>1.3.2</v>
          </cell>
          <cell r="C25" t="str">
            <v>Excavación de zanjas en suelo  a mano profundidad 0-2 metros</v>
          </cell>
          <cell r="D25" t="str">
            <v>m3</v>
          </cell>
          <cell r="E25">
            <v>1.91</v>
          </cell>
          <cell r="F25">
            <v>4.59</v>
          </cell>
          <cell r="I25">
            <v>5</v>
          </cell>
        </row>
        <row r="26">
          <cell r="B26" t="str">
            <v>1.3.3</v>
          </cell>
          <cell r="C26" t="str">
            <v>Excavación mecánica de zanjas en suelo  profundidad 2.01-5 metros</v>
          </cell>
          <cell r="D26" t="str">
            <v>m3</v>
          </cell>
          <cell r="H26">
            <v>3.45</v>
          </cell>
          <cell r="I26">
            <v>2.5</v>
          </cell>
        </row>
        <row r="27">
          <cell r="B27" t="str">
            <v>1.3.4</v>
          </cell>
          <cell r="C27" t="str">
            <v>Excavación mecánica de zanjas en suelo  profundidad mayor a 5 metros</v>
          </cell>
          <cell r="D27" t="str">
            <v>m3</v>
          </cell>
          <cell r="H27">
            <v>3.81</v>
          </cell>
          <cell r="I27">
            <v>6.5</v>
          </cell>
        </row>
        <row r="28">
          <cell r="B28" t="str">
            <v>1.3.5</v>
          </cell>
          <cell r="C28" t="str">
            <v>Excavación en roca profundidad 0-2 metros</v>
          </cell>
          <cell r="D28" t="str">
            <v>m3</v>
          </cell>
          <cell r="I28">
            <v>25.56</v>
          </cell>
        </row>
        <row r="29">
          <cell r="B29" t="str">
            <v>1.3.6</v>
          </cell>
          <cell r="C29" t="str">
            <v>Excavación en roca profundidad 2.01-5 metros</v>
          </cell>
          <cell r="D29" t="str">
            <v>m3</v>
          </cell>
          <cell r="I29">
            <v>28.08</v>
          </cell>
        </row>
        <row r="30">
          <cell r="B30" t="str">
            <v>1.3.7</v>
          </cell>
          <cell r="C30" t="str">
            <v>Excavación en roca profundidad mayor a 5 metros</v>
          </cell>
          <cell r="D30" t="str">
            <v>m3</v>
          </cell>
          <cell r="I30">
            <v>37.29</v>
          </cell>
        </row>
        <row r="31">
          <cell r="B31" t="str">
            <v>1.4.1</v>
          </cell>
          <cell r="C31" t="str">
            <v>Entibados de Zanjas Profundidad 0-2 Metros</v>
          </cell>
          <cell r="D31" t="str">
            <v>m2</v>
          </cell>
          <cell r="E31">
            <v>2.54</v>
          </cell>
          <cell r="H31">
            <v>4.76</v>
          </cell>
          <cell r="I31">
            <v>7</v>
          </cell>
        </row>
        <row r="32">
          <cell r="B32" t="str">
            <v>1.4.2</v>
          </cell>
          <cell r="C32" t="str">
            <v>Entibados de Zanjas Profundidad 2.01 - 5 Metros</v>
          </cell>
          <cell r="D32" t="str">
            <v>m2</v>
          </cell>
          <cell r="E32">
            <v>2.62</v>
          </cell>
          <cell r="H32">
            <v>10.83</v>
          </cell>
          <cell r="I32">
            <v>8</v>
          </cell>
        </row>
        <row r="33">
          <cell r="B33" t="str">
            <v>1.4.3</v>
          </cell>
          <cell r="C33" t="str">
            <v>Entibados de Zanjas Profundidad mayor a 5 metros</v>
          </cell>
          <cell r="D33" t="str">
            <v>m2</v>
          </cell>
          <cell r="I33">
            <v>10</v>
          </cell>
        </row>
        <row r="34">
          <cell r="B34" t="str">
            <v>1.5.1</v>
          </cell>
          <cell r="C34" t="str">
            <v xml:space="preserve">Evacuación de aguas </v>
          </cell>
          <cell r="D34" t="str">
            <v>m3</v>
          </cell>
          <cell r="E34">
            <v>7.0000000000000007E-2</v>
          </cell>
          <cell r="H34">
            <v>0.97</v>
          </cell>
          <cell r="I34">
            <v>1.5</v>
          </cell>
        </row>
        <row r="35">
          <cell r="B35" t="str">
            <v>1.6.1</v>
          </cell>
          <cell r="C35" t="str">
            <v>Relleno de piedra bola para base de tuberías</v>
          </cell>
          <cell r="D35" t="str">
            <v>m3</v>
          </cell>
          <cell r="E35">
            <v>13.57</v>
          </cell>
          <cell r="H35">
            <v>10.84</v>
          </cell>
          <cell r="I35">
            <v>12</v>
          </cell>
        </row>
        <row r="36">
          <cell r="B36" t="str">
            <v>1.6.2</v>
          </cell>
          <cell r="C36" t="str">
            <v>Relleno de cascajo para base de tuberías</v>
          </cell>
          <cell r="D36" t="str">
            <v>m3</v>
          </cell>
          <cell r="E36">
            <v>6.31</v>
          </cell>
          <cell r="I36">
            <v>8</v>
          </cell>
        </row>
        <row r="37">
          <cell r="B37" t="str">
            <v>1.6.3</v>
          </cell>
          <cell r="C37" t="str">
            <v>Capa de protección de geotextil</v>
          </cell>
          <cell r="D37" t="str">
            <v>m3</v>
          </cell>
          <cell r="E37">
            <v>6.31</v>
          </cell>
          <cell r="I37">
            <v>15</v>
          </cell>
        </row>
        <row r="38">
          <cell r="B38" t="str">
            <v>1.6.4</v>
          </cell>
          <cell r="C38" t="str">
            <v>Encamado</v>
          </cell>
          <cell r="D38" t="str">
            <v>m3</v>
          </cell>
          <cell r="E38">
            <v>6.51</v>
          </cell>
          <cell r="F38">
            <v>15.4</v>
          </cell>
          <cell r="H38">
            <v>3.62</v>
          </cell>
          <cell r="I38">
            <v>20</v>
          </cell>
        </row>
        <row r="39">
          <cell r="B39" t="str">
            <v>1.6.5</v>
          </cell>
          <cell r="C39" t="str">
            <v>Relleno acostillado</v>
          </cell>
          <cell r="D39" t="str">
            <v>m3</v>
          </cell>
          <cell r="H39">
            <v>3.62</v>
          </cell>
          <cell r="I39">
            <v>10</v>
          </cell>
        </row>
        <row r="40">
          <cell r="B40" t="str">
            <v>1.6.6</v>
          </cell>
          <cell r="C40" t="str">
            <v>Relleno Inicial</v>
          </cell>
          <cell r="D40" t="str">
            <v>m3</v>
          </cell>
          <cell r="I40">
            <v>8</v>
          </cell>
        </row>
        <row r="41">
          <cell r="B41" t="str">
            <v>1.6.7</v>
          </cell>
          <cell r="C41" t="str">
            <v>Relleno Final</v>
          </cell>
          <cell r="D41" t="str">
            <v>m3</v>
          </cell>
          <cell r="E41">
            <v>1.54</v>
          </cell>
          <cell r="I41">
            <v>6</v>
          </cell>
        </row>
        <row r="42">
          <cell r="B42" t="str">
            <v>1.6.8</v>
          </cell>
          <cell r="C42" t="str">
            <v>Geotextil no tejido</v>
          </cell>
          <cell r="D42" t="str">
            <v>m2</v>
          </cell>
          <cell r="H42">
            <v>3.21</v>
          </cell>
          <cell r="I42">
            <v>2.5</v>
          </cell>
        </row>
        <row r="43">
          <cell r="B43" t="str">
            <v>1.6.9</v>
          </cell>
          <cell r="C43" t="str">
            <v>Geotextil tejido</v>
          </cell>
          <cell r="D43" t="str">
            <v>m2</v>
          </cell>
          <cell r="G43">
            <v>2.0299999999999998</v>
          </cell>
          <cell r="H43">
            <v>0.8</v>
          </cell>
          <cell r="I43">
            <v>0.8</v>
          </cell>
        </row>
        <row r="44">
          <cell r="B44" t="str">
            <v>1.6.10</v>
          </cell>
          <cell r="C44" t="str">
            <v>Relleno de grava</v>
          </cell>
          <cell r="D44" t="str">
            <v>m3</v>
          </cell>
          <cell r="I44">
            <v>8.1000000000000014</v>
          </cell>
        </row>
        <row r="45">
          <cell r="B45" t="str">
            <v>1.6.11</v>
          </cell>
          <cell r="C45" t="str">
            <v>Relleno para estructuras con material de préstamo</v>
          </cell>
          <cell r="D45" t="str">
            <v>m3</v>
          </cell>
          <cell r="I45">
            <v>5</v>
          </cell>
        </row>
        <row r="46">
          <cell r="B46" t="str">
            <v>1.6.12</v>
          </cell>
          <cell r="C46" t="str">
            <v>Relleno para estructuras con material de excavación</v>
          </cell>
          <cell r="D46" t="str">
            <v>m3</v>
          </cell>
          <cell r="I46">
            <v>1.07</v>
          </cell>
        </row>
        <row r="47">
          <cell r="B47" t="str">
            <v>1.6.13</v>
          </cell>
          <cell r="C47" t="str">
            <v>Relleno compactado con material clasificado</v>
          </cell>
          <cell r="D47" t="str">
            <v>m3</v>
          </cell>
          <cell r="I47">
            <v>15.22</v>
          </cell>
        </row>
        <row r="48">
          <cell r="B48" t="str">
            <v>1.6.14</v>
          </cell>
          <cell r="C48" t="str">
            <v>Suministro, transporte e instalación de geocelda (ancho 10cm)</v>
          </cell>
          <cell r="D48" t="str">
            <v>m²</v>
          </cell>
          <cell r="I48">
            <v>5</v>
          </cell>
        </row>
        <row r="49">
          <cell r="B49" t="str">
            <v>1.6.15</v>
          </cell>
          <cell r="C49" t="str">
            <v>Suministro, transporte e instalación de geocelda (ancho 15cm)</v>
          </cell>
          <cell r="D49" t="str">
            <v>m²</v>
          </cell>
          <cell r="I49">
            <v>7.5</v>
          </cell>
        </row>
        <row r="50">
          <cell r="B50" t="str">
            <v>1.6.16</v>
          </cell>
          <cell r="C50" t="str">
            <v>Suministro, transporte e instalación de geotextil para uso bajo geocelda</v>
          </cell>
          <cell r="D50" t="str">
            <v>m²</v>
          </cell>
          <cell r="I50">
            <v>1.5</v>
          </cell>
        </row>
        <row r="51">
          <cell r="B51" t="str">
            <v>1.6.17</v>
          </cell>
          <cell r="C51" t="str">
            <v>Suministro, transporte e instalación de tubería perforada con geotextil</v>
          </cell>
          <cell r="D51" t="str">
            <v>m</v>
          </cell>
          <cell r="I51">
            <v>20</v>
          </cell>
        </row>
        <row r="52">
          <cell r="B52" t="str">
            <v>1.7.1</v>
          </cell>
          <cell r="C52" t="str">
            <v>Excavación para estructuras</v>
          </cell>
          <cell r="D52" t="str">
            <v>m3</v>
          </cell>
          <cell r="F52">
            <v>5.01</v>
          </cell>
          <cell r="I52">
            <v>9.89</v>
          </cell>
        </row>
        <row r="53">
          <cell r="B53" t="str">
            <v>1.8.1</v>
          </cell>
          <cell r="C53" t="str">
            <v>Excavación a cielo abierto en suelo común</v>
          </cell>
          <cell r="D53" t="str">
            <v>m3</v>
          </cell>
          <cell r="F53">
            <v>5.01</v>
          </cell>
          <cell r="I53">
            <v>0.71</v>
          </cell>
        </row>
        <row r="54">
          <cell r="B54" t="str">
            <v>1.8.2</v>
          </cell>
          <cell r="C54" t="str">
            <v>Excavación a cielo abierto en roca</v>
          </cell>
          <cell r="D54" t="str">
            <v>m3</v>
          </cell>
          <cell r="I54">
            <v>25</v>
          </cell>
        </row>
        <row r="55">
          <cell r="B55" t="str">
            <v>1.8.3</v>
          </cell>
          <cell r="C55" t="str">
            <v>Descapote</v>
          </cell>
          <cell r="D55" t="str">
            <v>m3</v>
          </cell>
          <cell r="I55">
            <v>1</v>
          </cell>
        </row>
        <row r="57">
          <cell r="B57" t="str">
            <v>1.9.1</v>
          </cell>
          <cell r="C57" t="str">
            <v>Excavación de material de préstamo</v>
          </cell>
          <cell r="D57" t="str">
            <v>m3</v>
          </cell>
          <cell r="H57">
            <v>1.03</v>
          </cell>
          <cell r="I57">
            <v>0.5</v>
          </cell>
        </row>
        <row r="58">
          <cell r="B58" t="str">
            <v>1.10.1</v>
          </cell>
          <cell r="C58" t="str">
            <v>Relleno para conformación de diques</v>
          </cell>
          <cell r="D58" t="str">
            <v>m3</v>
          </cell>
          <cell r="I58">
            <v>1.5</v>
          </cell>
        </row>
        <row r="59">
          <cell r="B59" t="str">
            <v>1.11.1</v>
          </cell>
          <cell r="C59" t="str">
            <v>Acabado de obra básica existente (escarificación y compactación)</v>
          </cell>
          <cell r="D59" t="str">
            <v>m2</v>
          </cell>
          <cell r="I59">
            <v>0.2</v>
          </cell>
        </row>
        <row r="60">
          <cell r="B60" t="str">
            <v>1.12.1</v>
          </cell>
          <cell r="C60" t="str">
            <v>Transporte de material de desecho (Desalojo)</v>
          </cell>
          <cell r="D60" t="str">
            <v>m3/Km</v>
          </cell>
          <cell r="H60">
            <v>0.24</v>
          </cell>
          <cell r="I60">
            <v>0.5</v>
          </cell>
        </row>
        <row r="61">
          <cell r="B61" t="str">
            <v>1.12.2</v>
          </cell>
          <cell r="C61" t="str">
            <v>Transporte de material seleccionado</v>
          </cell>
          <cell r="D61" t="str">
            <v>m3/Km</v>
          </cell>
          <cell r="H61">
            <v>0.24</v>
          </cell>
          <cell r="I61">
            <v>0.39</v>
          </cell>
        </row>
        <row r="62">
          <cell r="B62" t="str">
            <v>1.12.3</v>
          </cell>
          <cell r="C62" t="str">
            <v>Transporte de material pétreo</v>
          </cell>
          <cell r="D62" t="str">
            <v>m3/Km</v>
          </cell>
          <cell r="I62">
            <v>0.5</v>
          </cell>
        </row>
        <row r="63">
          <cell r="B63" t="str">
            <v>1.12.4</v>
          </cell>
          <cell r="C63" t="str">
            <v>Transporte de material para capa de rodadura asfáltica</v>
          </cell>
          <cell r="D63" t="str">
            <v>m3/Km</v>
          </cell>
          <cell r="I63">
            <v>0.4</v>
          </cell>
        </row>
        <row r="64">
          <cell r="B64" t="str">
            <v>1.08-01</v>
          </cell>
          <cell r="C64" t="str">
            <v>Remoción de superficies de asfalto y concreto</v>
          </cell>
          <cell r="D64" t="str">
            <v>m3</v>
          </cell>
          <cell r="E64">
            <v>47.95</v>
          </cell>
          <cell r="I64">
            <v>30</v>
          </cell>
        </row>
        <row r="65">
          <cell r="B65" t="str">
            <v>1.13.1</v>
          </cell>
          <cell r="C65" t="str">
            <v>Perforaciones para exploraciones geotécnicas</v>
          </cell>
          <cell r="D65" t="str">
            <v>ml</v>
          </cell>
          <cell r="I65">
            <v>20</v>
          </cell>
        </row>
        <row r="66">
          <cell r="B66" t="str">
            <v>1.13.2</v>
          </cell>
          <cell r="C66" t="str">
            <v xml:space="preserve"> Granumetrías</v>
          </cell>
          <cell r="D66" t="str">
            <v>und.</v>
          </cell>
          <cell r="I66">
            <v>5.5</v>
          </cell>
        </row>
        <row r="67">
          <cell r="B67" t="str">
            <v>1.13.3</v>
          </cell>
          <cell r="C67" t="str">
            <v xml:space="preserve"> Determinación de nivel freático</v>
          </cell>
          <cell r="D67" t="str">
            <v>und.</v>
          </cell>
          <cell r="I67">
            <v>2</v>
          </cell>
        </row>
        <row r="68">
          <cell r="B68" t="str">
            <v>1.13.4</v>
          </cell>
          <cell r="C68" t="str">
            <v xml:space="preserve"> Límites de Atterberg</v>
          </cell>
          <cell r="D68" t="str">
            <v>und.</v>
          </cell>
          <cell r="I68">
            <v>3.5</v>
          </cell>
        </row>
        <row r="69">
          <cell r="B69" t="str">
            <v>1.13.5</v>
          </cell>
          <cell r="C69" t="str">
            <v xml:space="preserve"> Contenidos de humedad</v>
          </cell>
          <cell r="D69" t="str">
            <v>und.</v>
          </cell>
          <cell r="I69">
            <v>1</v>
          </cell>
        </row>
        <row r="70">
          <cell r="B70" t="str">
            <v>1.13.6</v>
          </cell>
          <cell r="C70" t="str">
            <v xml:space="preserve"> Densidades de laboratorio</v>
          </cell>
          <cell r="D70" t="str">
            <v>und.</v>
          </cell>
          <cell r="I70">
            <v>3</v>
          </cell>
        </row>
        <row r="71">
          <cell r="B71" t="str">
            <v>1.13.7</v>
          </cell>
          <cell r="C71" t="str">
            <v xml:space="preserve"> Compresiones simples</v>
          </cell>
          <cell r="D71" t="str">
            <v>und.</v>
          </cell>
          <cell r="I71">
            <v>6</v>
          </cell>
        </row>
        <row r="72">
          <cell r="B72" t="str">
            <v>1.13.8</v>
          </cell>
          <cell r="C72" t="str">
            <v xml:space="preserve"> Triaxiales tipo CU</v>
          </cell>
          <cell r="D72" t="str">
            <v>und.</v>
          </cell>
          <cell r="I72">
            <v>300</v>
          </cell>
        </row>
        <row r="73">
          <cell r="B73" t="str">
            <v>1.13.9</v>
          </cell>
          <cell r="C73" t="str">
            <v xml:space="preserve"> Ensayos Proctor Standard</v>
          </cell>
          <cell r="D73" t="str">
            <v>und.</v>
          </cell>
          <cell r="I73">
            <v>10</v>
          </cell>
        </row>
        <row r="74">
          <cell r="B74" t="str">
            <v>1.13.10</v>
          </cell>
          <cell r="C74" t="str">
            <v xml:space="preserve"> Expansiones con carga previa en el terreno de la covertura de la cantera</v>
          </cell>
          <cell r="D74" t="str">
            <v>und.</v>
          </cell>
          <cell r="I74">
            <v>15</v>
          </cell>
        </row>
        <row r="75">
          <cell r="B75" t="str">
            <v>1.13.11</v>
          </cell>
          <cell r="C75" t="str">
            <v xml:space="preserve"> Expansiones con carga previa en el terreno de la covertura de la cantera meclados con 7, 9, 11% de cal</v>
          </cell>
          <cell r="D75" t="str">
            <v>und.</v>
          </cell>
          <cell r="I75">
            <v>21</v>
          </cell>
        </row>
        <row r="76">
          <cell r="B76" t="str">
            <v>1.13.12</v>
          </cell>
          <cell r="C76" t="str">
            <v>Ensayo de densidades in situ</v>
          </cell>
          <cell r="D76" t="str">
            <v>und.</v>
          </cell>
          <cell r="I76">
            <v>3</v>
          </cell>
        </row>
        <row r="78">
          <cell r="B78" t="str">
            <v>CAPITULO 2</v>
          </cell>
        </row>
        <row r="79">
          <cell r="B79" t="str">
            <v>2.1.1</v>
          </cell>
          <cell r="C79" t="str">
            <v>Suministro de pilotes prefabricados de homigón 40 x 40 cm.</v>
          </cell>
          <cell r="D79" t="str">
            <v>m</v>
          </cell>
          <cell r="I79">
            <v>50</v>
          </cell>
        </row>
        <row r="80">
          <cell r="B80" t="str">
            <v>2.1.2</v>
          </cell>
          <cell r="C80" t="str">
            <v>Hincado de pilotes prefabricados de hormigón 40 x 40 cm.</v>
          </cell>
          <cell r="D80" t="str">
            <v>m</v>
          </cell>
          <cell r="I80">
            <v>2</v>
          </cell>
        </row>
        <row r="81">
          <cell r="B81" t="str">
            <v>2.1.3</v>
          </cell>
          <cell r="C81" t="str">
            <v>Hincado de pilotes de prueba</v>
          </cell>
          <cell r="D81" t="str">
            <v>m</v>
          </cell>
          <cell r="I81">
            <v>2</v>
          </cell>
        </row>
        <row r="82">
          <cell r="B82" t="str">
            <v>2.1.4</v>
          </cell>
          <cell r="C82" t="str">
            <v>Suministro de tablestacado</v>
          </cell>
          <cell r="D82" t="str">
            <v>m2</v>
          </cell>
          <cell r="I82">
            <v>45</v>
          </cell>
        </row>
        <row r="83">
          <cell r="B83" t="str">
            <v>2.01-08</v>
          </cell>
          <cell r="C83" t="str">
            <v>Hincado de tablestacas de madera</v>
          </cell>
          <cell r="D83" t="str">
            <v>m2</v>
          </cell>
          <cell r="I83">
            <v>8.24</v>
          </cell>
        </row>
        <row r="84">
          <cell r="B84" t="str">
            <v>2.1.5</v>
          </cell>
          <cell r="C84" t="str">
            <v>Hincado de tablestacas</v>
          </cell>
          <cell r="D84" t="str">
            <v>m2</v>
          </cell>
          <cell r="I84">
            <v>4.5</v>
          </cell>
        </row>
        <row r="85">
          <cell r="B85" t="str">
            <v>2.1.7</v>
          </cell>
          <cell r="C85" t="str">
            <v>Hincado de tablestacas</v>
          </cell>
          <cell r="D85" t="str">
            <v>m2</v>
          </cell>
          <cell r="I85">
            <v>6.59</v>
          </cell>
        </row>
        <row r="86">
          <cell r="B86" t="str">
            <v>2.1.6</v>
          </cell>
          <cell r="C86" t="str">
            <v>Pruebas de carga</v>
          </cell>
          <cell r="D86" t="str">
            <v>und</v>
          </cell>
          <cell r="I86">
            <v>1.33</v>
          </cell>
        </row>
        <row r="87">
          <cell r="B87" t="str">
            <v>2.2.1</v>
          </cell>
          <cell r="C87" t="str">
            <v>Hormigón estructural de cemento Portland, Clase A fc=350 Kg/cm2</v>
          </cell>
          <cell r="D87" t="str">
            <v>m3</v>
          </cell>
          <cell r="F87">
            <v>156.38999999999999</v>
          </cell>
          <cell r="I87">
            <v>180</v>
          </cell>
        </row>
        <row r="88">
          <cell r="B88" t="str">
            <v>2.2.2</v>
          </cell>
          <cell r="C88" t="str">
            <v>Hormigón estructural de cemento Portland, Clase A fc=280 Kg/cm2</v>
          </cell>
          <cell r="D88" t="str">
            <v>m3</v>
          </cell>
          <cell r="I88">
            <v>150</v>
          </cell>
        </row>
        <row r="89">
          <cell r="B89" t="str">
            <v>2.2.3</v>
          </cell>
          <cell r="C89" t="str">
            <v>Hormigón estructural de cemento Portland, Clase B fc=210 Kg/cm2</v>
          </cell>
          <cell r="D89" t="str">
            <v>m3</v>
          </cell>
          <cell r="I89">
            <v>135</v>
          </cell>
        </row>
        <row r="90">
          <cell r="B90" t="str">
            <v>2.2.4</v>
          </cell>
          <cell r="C90" t="str">
            <v>Hormigon pobre de cemento Portland clase C fc=140 Kg/cm2</v>
          </cell>
          <cell r="D90" t="str">
            <v>m3</v>
          </cell>
          <cell r="F90">
            <v>106.36</v>
          </cell>
          <cell r="I90">
            <v>75</v>
          </cell>
        </row>
        <row r="91">
          <cell r="B91" t="str">
            <v>2.2.5</v>
          </cell>
          <cell r="C91" t="str">
            <v>Hormigón Ciclópeo 40% Piedra 60% Hormigón 180 Kg/cm2</v>
          </cell>
          <cell r="D91" t="str">
            <v>m3</v>
          </cell>
          <cell r="F91">
            <v>116.73</v>
          </cell>
          <cell r="I91">
            <v>80</v>
          </cell>
        </row>
        <row r="92">
          <cell r="B92" t="str">
            <v>2.3.1</v>
          </cell>
          <cell r="C92" t="str">
            <v>Acero de refuerzo en barras fy = 4200 Kg/cm2</v>
          </cell>
          <cell r="D92" t="str">
            <v>Kg</v>
          </cell>
          <cell r="E92">
            <v>0.61</v>
          </cell>
          <cell r="F92">
            <v>0.97</v>
          </cell>
          <cell r="I92">
            <v>1.2</v>
          </cell>
        </row>
        <row r="93">
          <cell r="B93" t="str">
            <v>2.3.2</v>
          </cell>
          <cell r="C93" t="str">
            <v>Acero de refuerzo en mallas (d=6mm 10x10 cm)</v>
          </cell>
          <cell r="D93" t="str">
            <v>m2</v>
          </cell>
          <cell r="F93">
            <v>1.29</v>
          </cell>
          <cell r="I93">
            <v>4</v>
          </cell>
        </row>
        <row r="94">
          <cell r="B94" t="str">
            <v>2.4.1</v>
          </cell>
          <cell r="C94" t="str">
            <v xml:space="preserve">Acero estructural </v>
          </cell>
          <cell r="D94" t="str">
            <v>Kg</v>
          </cell>
          <cell r="F94">
            <v>9.81</v>
          </cell>
          <cell r="I94">
            <v>3</v>
          </cell>
        </row>
        <row r="95">
          <cell r="B95" t="str">
            <v>2.4.2</v>
          </cell>
          <cell r="C95" t="str">
            <v>Acero inoxidable</v>
          </cell>
          <cell r="D95" t="str">
            <v>Kg</v>
          </cell>
          <cell r="F95">
            <v>9.81</v>
          </cell>
          <cell r="I95">
            <v>10</v>
          </cell>
        </row>
        <row r="96">
          <cell r="B96" t="str">
            <v>2.5.1</v>
          </cell>
          <cell r="C96" t="str">
            <v>Limpieza y pintura de acero estructural</v>
          </cell>
          <cell r="D96" t="str">
            <v>m2</v>
          </cell>
          <cell r="I96">
            <v>5</v>
          </cell>
        </row>
        <row r="97">
          <cell r="B97" t="str">
            <v>2.5.2</v>
          </cell>
          <cell r="C97" t="str">
            <v>Pintura de acero estructural</v>
          </cell>
          <cell r="D97" t="str">
            <v>m2</v>
          </cell>
          <cell r="I97">
            <v>4</v>
          </cell>
        </row>
        <row r="98">
          <cell r="B98" t="str">
            <v>2.5.3</v>
          </cell>
          <cell r="C98" t="str">
            <v>Pintura de Hormigón</v>
          </cell>
          <cell r="D98" t="str">
            <v>m2</v>
          </cell>
          <cell r="F98">
            <v>2.37</v>
          </cell>
          <cell r="I98">
            <v>3</v>
          </cell>
        </row>
        <row r="99">
          <cell r="B99" t="str">
            <v>2.6.1</v>
          </cell>
          <cell r="C99" t="str">
            <v>Mampostería de Piedra Labrada</v>
          </cell>
          <cell r="D99" t="str">
            <v>m3</v>
          </cell>
          <cell r="I99">
            <v>70</v>
          </cell>
        </row>
        <row r="100">
          <cell r="B100" t="str">
            <v>2.6.2</v>
          </cell>
          <cell r="C100" t="str">
            <v>Mampostería de Piedra Molón</v>
          </cell>
          <cell r="D100" t="str">
            <v>m3</v>
          </cell>
          <cell r="I100">
            <v>42</v>
          </cell>
        </row>
        <row r="101">
          <cell r="B101" t="str">
            <v>2.6.3</v>
          </cell>
          <cell r="C101" t="str">
            <v>Enrocado</v>
          </cell>
          <cell r="D101" t="str">
            <v>m3</v>
          </cell>
          <cell r="I101">
            <v>15</v>
          </cell>
        </row>
        <row r="102">
          <cell r="B102" t="str">
            <v>2.7.1</v>
          </cell>
          <cell r="C102" t="str">
            <v>Muro de gaviones</v>
          </cell>
          <cell r="D102" t="str">
            <v>m3</v>
          </cell>
          <cell r="F102">
            <v>47.26</v>
          </cell>
          <cell r="I102">
            <v>31</v>
          </cell>
        </row>
        <row r="103">
          <cell r="B103" t="str">
            <v>2.08-01</v>
          </cell>
          <cell r="C103" t="str">
            <v>Impermeabilización asfáltica del hormigón</v>
          </cell>
          <cell r="D103" t="str">
            <v>m2</v>
          </cell>
          <cell r="I103">
            <v>2.5</v>
          </cell>
        </row>
        <row r="104">
          <cell r="B104" t="str">
            <v>2.08-02</v>
          </cell>
          <cell r="C104" t="str">
            <v>Mortero de cemento colocado neumáticamente</v>
          </cell>
          <cell r="D104" t="str">
            <v>m2</v>
          </cell>
          <cell r="I104">
            <v>15.6</v>
          </cell>
        </row>
        <row r="106">
          <cell r="B106" t="str">
            <v>CAPITULO 3</v>
          </cell>
        </row>
        <row r="107">
          <cell r="B107" t="str">
            <v>3.1.1</v>
          </cell>
          <cell r="C107" t="str">
            <v>Superficie de Grava - Arcilla (Superficie de Rodadura)</v>
          </cell>
          <cell r="D107" t="str">
            <v>m3</v>
          </cell>
          <cell r="I107">
            <v>20</v>
          </cell>
        </row>
        <row r="108">
          <cell r="B108" t="str">
            <v>3.1.2</v>
          </cell>
          <cell r="C108" t="str">
            <v>Superficie de Agredados no Tratados</v>
          </cell>
          <cell r="D108" t="str">
            <v>m3</v>
          </cell>
          <cell r="I108">
            <v>12</v>
          </cell>
        </row>
        <row r="109">
          <cell r="B109" t="str">
            <v>3.1.3</v>
          </cell>
          <cell r="C109" t="str">
            <v>Adoquinado de Bloques de Hormigón</v>
          </cell>
          <cell r="D109" t="str">
            <v>m2</v>
          </cell>
          <cell r="I109">
            <v>18</v>
          </cell>
        </row>
        <row r="110">
          <cell r="B110" t="str">
            <v>3.2.2</v>
          </cell>
          <cell r="C110" t="str">
            <v>Mejoramiento de la subrasante con suelo seleccionado</v>
          </cell>
          <cell r="D110" t="str">
            <v>m3</v>
          </cell>
          <cell r="I110">
            <v>14.59</v>
          </cell>
        </row>
        <row r="111">
          <cell r="B111" t="str">
            <v>3.3.1</v>
          </cell>
          <cell r="C111" t="str">
            <v>Sub-base</v>
          </cell>
          <cell r="D111" t="str">
            <v>m3</v>
          </cell>
          <cell r="E111">
            <v>10.73</v>
          </cell>
          <cell r="I111">
            <v>20</v>
          </cell>
        </row>
        <row r="112">
          <cell r="B112" t="str">
            <v>3.3.2</v>
          </cell>
          <cell r="C112" t="str">
            <v>Sub-base modificada con cal hidratada</v>
          </cell>
          <cell r="D112" t="str">
            <v>m3</v>
          </cell>
          <cell r="I112">
            <v>25</v>
          </cell>
        </row>
        <row r="113">
          <cell r="B113" t="str">
            <v>3.3.3</v>
          </cell>
          <cell r="C113" t="str">
            <v>Suministro y distribución de cal</v>
          </cell>
          <cell r="D113" t="str">
            <v>Ton</v>
          </cell>
          <cell r="I113">
            <v>160</v>
          </cell>
        </row>
        <row r="114">
          <cell r="B114" t="str">
            <v>3.4.1</v>
          </cell>
          <cell r="C114" t="str">
            <v>Base</v>
          </cell>
          <cell r="D114" t="str">
            <v>m3</v>
          </cell>
          <cell r="E114">
            <v>10.73</v>
          </cell>
          <cell r="H114">
            <v>8.7200000000000006</v>
          </cell>
          <cell r="I114">
            <v>25</v>
          </cell>
        </row>
        <row r="115">
          <cell r="B115" t="str">
            <v>3.4.21</v>
          </cell>
          <cell r="C115" t="str">
            <v>Base de agregados estabilizados con cemento Portland</v>
          </cell>
          <cell r="D115" t="str">
            <v>m3</v>
          </cell>
          <cell r="I115">
            <v>30</v>
          </cell>
        </row>
        <row r="116">
          <cell r="B116" t="str">
            <v>3.4.22</v>
          </cell>
          <cell r="C116" t="str">
            <v>Suministro y distribución de cemento Portland</v>
          </cell>
          <cell r="D116" t="str">
            <v>Ton</v>
          </cell>
          <cell r="I116">
            <v>150</v>
          </cell>
        </row>
        <row r="117">
          <cell r="B117" t="str">
            <v>3.4.23</v>
          </cell>
          <cell r="C117" t="str">
            <v>Suministro y distribución de asfalto para curado</v>
          </cell>
          <cell r="D117" t="str">
            <v>Lt.</v>
          </cell>
          <cell r="I117">
            <v>1.5</v>
          </cell>
        </row>
        <row r="118">
          <cell r="B118" t="str">
            <v>3.4.31</v>
          </cell>
          <cell r="C118" t="str">
            <v>Base de agregados estabilizados con cal</v>
          </cell>
          <cell r="D118" t="str">
            <v>m3</v>
          </cell>
          <cell r="I118">
            <v>30</v>
          </cell>
        </row>
        <row r="119">
          <cell r="B119" t="str">
            <v>3.4.32</v>
          </cell>
          <cell r="C119" t="str">
            <v>Suministro y distribución de cal</v>
          </cell>
          <cell r="D119" t="str">
            <v>Ton</v>
          </cell>
          <cell r="I119">
            <v>160</v>
          </cell>
        </row>
        <row r="120">
          <cell r="B120" t="str">
            <v>3.4.4</v>
          </cell>
          <cell r="C120" t="str">
            <v>Capa de base de hormigón asfáltico mezclado en planta</v>
          </cell>
          <cell r="D120" t="str">
            <v>m3</v>
          </cell>
          <cell r="I120">
            <v>100</v>
          </cell>
        </row>
        <row r="121">
          <cell r="C121" t="str">
            <v>Capa de base de hormigón asfáltico mezclado en planta</v>
          </cell>
          <cell r="D121" t="str">
            <v>Ton</v>
          </cell>
          <cell r="I121">
            <v>65.36</v>
          </cell>
        </row>
        <row r="122">
          <cell r="C122" t="str">
            <v>reposición de pavimento asfáltico</v>
          </cell>
          <cell r="D122" t="str">
            <v>M3</v>
          </cell>
          <cell r="I122">
            <v>76.66</v>
          </cell>
        </row>
        <row r="123">
          <cell r="C123" t="str">
            <v>Reposición de pavimento de hormigón fc=280Kg/cm²</v>
          </cell>
          <cell r="D123" t="str">
            <v>m3</v>
          </cell>
          <cell r="I123">
            <v>120</v>
          </cell>
        </row>
        <row r="124">
          <cell r="B124" t="str">
            <v>3.5.1</v>
          </cell>
          <cell r="C124" t="str">
            <v>Asfalto  para imprimación</v>
          </cell>
          <cell r="D124" t="str">
            <v>Lt.</v>
          </cell>
          <cell r="I124">
            <v>1</v>
          </cell>
        </row>
        <row r="125">
          <cell r="B125" t="str">
            <v>3.5.2</v>
          </cell>
          <cell r="C125" t="str">
            <v>Asfalto emulsionado para riego de adherencia</v>
          </cell>
          <cell r="D125" t="str">
            <v>Lt.</v>
          </cell>
          <cell r="I125">
            <v>0.9</v>
          </cell>
        </row>
        <row r="127">
          <cell r="B127" t="str">
            <v>3.5.3</v>
          </cell>
          <cell r="C127" t="str">
            <v>Arena para protección y secado</v>
          </cell>
          <cell r="D127" t="str">
            <v>m3</v>
          </cell>
          <cell r="I127">
            <v>8</v>
          </cell>
        </row>
        <row r="128">
          <cell r="B128" t="str">
            <v>3.5.4</v>
          </cell>
          <cell r="C128" t="str">
            <v>Capa de rodadura de hormigón asfáltico mezclado en planta e=5cm</v>
          </cell>
          <cell r="D128" t="str">
            <v>m2</v>
          </cell>
          <cell r="I128">
            <v>6</v>
          </cell>
        </row>
        <row r="129">
          <cell r="B129" t="str">
            <v>3.5.5</v>
          </cell>
          <cell r="C129" t="str">
            <v>Capa de rodadura de hormigón asfáltico mezclado en planta e=3cm</v>
          </cell>
          <cell r="D129" t="str">
            <v>m2</v>
          </cell>
          <cell r="I129">
            <v>4</v>
          </cell>
        </row>
        <row r="130">
          <cell r="B130" t="str">
            <v>3.5.6</v>
          </cell>
          <cell r="C130" t="str">
            <v>Pavimento de hormigón de cemento Portland fc &gt; 300 Kg/cm2</v>
          </cell>
          <cell r="D130" t="str">
            <v>m3</v>
          </cell>
          <cell r="E130">
            <v>86</v>
          </cell>
          <cell r="I130">
            <v>120</v>
          </cell>
        </row>
        <row r="132">
          <cell r="B132" t="str">
            <v>3.6.1</v>
          </cell>
          <cell r="C132" t="str">
            <v>Tabique de madera 4"x 2"</v>
          </cell>
          <cell r="D132" t="str">
            <v>m</v>
          </cell>
          <cell r="I132">
            <v>0.4</v>
          </cell>
        </row>
        <row r="134">
          <cell r="B134" t="str">
            <v>4.1.1</v>
          </cell>
          <cell r="C134" t="str">
            <v>Suministro e instalación tubería de H.A 500 mm CIII con juntas de neopreno</v>
          </cell>
          <cell r="D134" t="str">
            <v>m</v>
          </cell>
          <cell r="I134">
            <v>80</v>
          </cell>
        </row>
        <row r="135">
          <cell r="B135" t="str">
            <v>4.1.2</v>
          </cell>
          <cell r="C135" t="str">
            <v>Suministro e instalación tubería de H.A 600 mm CIII con juntas de neopreno</v>
          </cell>
          <cell r="D135" t="str">
            <v>m</v>
          </cell>
          <cell r="I135">
            <v>100</v>
          </cell>
        </row>
        <row r="136">
          <cell r="B136" t="str">
            <v>4.1.3</v>
          </cell>
          <cell r="C136" t="str">
            <v>Suministro e instalación tubería de H.A 700 mm CIII con juntas de neopreno</v>
          </cell>
          <cell r="D136" t="str">
            <v>m</v>
          </cell>
          <cell r="I136">
            <v>140</v>
          </cell>
        </row>
        <row r="137">
          <cell r="B137" t="str">
            <v>4.1.4</v>
          </cell>
          <cell r="C137" t="str">
            <v>Suministro e instalación tubería de H.A 750 mm CIII con juntas de neopreno</v>
          </cell>
          <cell r="D137" t="str">
            <v>m</v>
          </cell>
          <cell r="I137">
            <v>150</v>
          </cell>
        </row>
        <row r="138">
          <cell r="B138" t="str">
            <v>4.1.5</v>
          </cell>
          <cell r="C138" t="str">
            <v>Suministro e instalación tubería de H.A 800 mm CIII con juntas de neopreno</v>
          </cell>
          <cell r="D138" t="str">
            <v>m</v>
          </cell>
          <cell r="I138">
            <v>170</v>
          </cell>
        </row>
        <row r="139">
          <cell r="B139" t="str">
            <v>4.1.6</v>
          </cell>
          <cell r="C139" t="str">
            <v>Suministro e instalación tubería de H.A 900 mm CIII con juntas de neopreno</v>
          </cell>
          <cell r="D139" t="str">
            <v>m</v>
          </cell>
          <cell r="I139">
            <v>180</v>
          </cell>
        </row>
        <row r="140">
          <cell r="B140" t="str">
            <v>4.1.7</v>
          </cell>
          <cell r="C140" t="str">
            <v>Suministro e instalación tubería de H.A 1000mm CIII con juntas de neopreno</v>
          </cell>
          <cell r="D140" t="str">
            <v>m</v>
          </cell>
          <cell r="I140">
            <v>240</v>
          </cell>
        </row>
        <row r="141">
          <cell r="B141" t="str">
            <v>4.1.8</v>
          </cell>
          <cell r="C141" t="str">
            <v>Suministro e instalación tubería de H.A 1050mm CIII con juntas de neopreno</v>
          </cell>
          <cell r="D141" t="str">
            <v>m</v>
          </cell>
          <cell r="I141">
            <v>290</v>
          </cell>
        </row>
        <row r="142">
          <cell r="B142" t="str">
            <v>4.1.9</v>
          </cell>
          <cell r="C142" t="str">
            <v>Suministro e instalación tubería de H.A 1100mm CIII con juntas de neopreno</v>
          </cell>
          <cell r="D142" t="str">
            <v>m</v>
          </cell>
          <cell r="I142">
            <v>310</v>
          </cell>
        </row>
        <row r="143">
          <cell r="B143" t="str">
            <v>4.1.10</v>
          </cell>
          <cell r="C143" t="str">
            <v>Suministro e instalación tubería de H.A 1200mm CIII con juntas de neopreno</v>
          </cell>
          <cell r="D143" t="str">
            <v>m</v>
          </cell>
          <cell r="I143">
            <v>340</v>
          </cell>
        </row>
        <row r="144">
          <cell r="B144" t="str">
            <v>4.1.11</v>
          </cell>
          <cell r="C144" t="str">
            <v>Suministro e instalación tubería de H.A 1300mm CIII con juntas de neopreno</v>
          </cell>
          <cell r="D144" t="str">
            <v>m</v>
          </cell>
          <cell r="I144">
            <v>450</v>
          </cell>
        </row>
        <row r="145">
          <cell r="B145" t="str">
            <v>4.1.12</v>
          </cell>
          <cell r="C145" t="str">
            <v>Suministro e instalación tubería de H.A 1500mm CIII con juntas de neopreno</v>
          </cell>
          <cell r="D145" t="str">
            <v>m</v>
          </cell>
          <cell r="I145">
            <v>500</v>
          </cell>
        </row>
        <row r="146">
          <cell r="B146" t="str">
            <v>4.1.13</v>
          </cell>
          <cell r="C146" t="str">
            <v>Suministro e instalación tubería de H.A 1600mm CIII con juntas de neopreno</v>
          </cell>
          <cell r="D146" t="str">
            <v>m</v>
          </cell>
          <cell r="I146">
            <v>520</v>
          </cell>
        </row>
        <row r="147">
          <cell r="B147" t="str">
            <v>4.1.14</v>
          </cell>
          <cell r="C147" t="str">
            <v>Suministro e instalación tubería de H.A 1700mm CIII con juntas de neopreno</v>
          </cell>
          <cell r="D147" t="str">
            <v>m</v>
          </cell>
          <cell r="I147">
            <v>540</v>
          </cell>
        </row>
        <row r="148">
          <cell r="B148" t="str">
            <v>4.1.15</v>
          </cell>
          <cell r="C148" t="str">
            <v>Suministro e instalación tubería de H.A 1800mm CIII con juntas de neopreno</v>
          </cell>
          <cell r="D148" t="str">
            <v>m</v>
          </cell>
          <cell r="I148">
            <v>600</v>
          </cell>
        </row>
        <row r="149">
          <cell r="B149" t="str">
            <v>4.1.16</v>
          </cell>
          <cell r="C149" t="str">
            <v>Suministro e instalación tubería de H.A 2000mm CIII con juntas de neopreno</v>
          </cell>
          <cell r="D149" t="str">
            <v>m</v>
          </cell>
          <cell r="I149">
            <v>760</v>
          </cell>
        </row>
        <row r="150">
          <cell r="B150" t="str">
            <v>4.1.17</v>
          </cell>
          <cell r="C150" t="str">
            <v>Suministro e instalación tubería de H.A 500 mm C-IV con juntas de neopreno</v>
          </cell>
          <cell r="D150" t="str">
            <v>m</v>
          </cell>
          <cell r="I150">
            <v>100</v>
          </cell>
        </row>
        <row r="151">
          <cell r="B151" t="str">
            <v>4.1.18</v>
          </cell>
          <cell r="C151" t="str">
            <v>Suministro e instalación tubería de H.A 600 mm C-IV con juntas de neopreno</v>
          </cell>
          <cell r="D151" t="str">
            <v>m</v>
          </cell>
          <cell r="I151">
            <v>120</v>
          </cell>
        </row>
        <row r="152">
          <cell r="B152" t="str">
            <v>4.1.19</v>
          </cell>
          <cell r="C152" t="str">
            <v>Suministro e instalación tubería de H.A 700 mm C-IV con juntas de neopreno</v>
          </cell>
          <cell r="D152" t="str">
            <v>m</v>
          </cell>
          <cell r="I152">
            <v>140</v>
          </cell>
        </row>
        <row r="153">
          <cell r="B153" t="str">
            <v>4.1.20</v>
          </cell>
          <cell r="C153" t="str">
            <v>Suministro e instalación tubería de H.A 750 mm C-IV con juntas de neopreno</v>
          </cell>
          <cell r="D153" t="str">
            <v>m</v>
          </cell>
          <cell r="I153">
            <v>180</v>
          </cell>
        </row>
        <row r="154">
          <cell r="B154" t="str">
            <v>4.1.21</v>
          </cell>
          <cell r="C154" t="str">
            <v>Suministro e instalación tubería de H.A 800 mm C-IV con juntas de neopreno</v>
          </cell>
          <cell r="D154" t="str">
            <v>m</v>
          </cell>
          <cell r="I154">
            <v>200</v>
          </cell>
        </row>
        <row r="155">
          <cell r="B155" t="str">
            <v>4.1.22</v>
          </cell>
          <cell r="C155" t="str">
            <v>Suministro e instalación tubería de H.A 900 mm C-IV con juntas de neopreno</v>
          </cell>
          <cell r="D155" t="str">
            <v>m</v>
          </cell>
          <cell r="I155">
            <v>220</v>
          </cell>
        </row>
        <row r="156">
          <cell r="B156" t="str">
            <v>4.1.23</v>
          </cell>
          <cell r="C156" t="str">
            <v>Suministro e instalación tubería de H.A 1000mm C-IV con juntas de neopreno</v>
          </cell>
          <cell r="D156" t="str">
            <v>m</v>
          </cell>
          <cell r="I156">
            <v>280</v>
          </cell>
        </row>
        <row r="157">
          <cell r="B157" t="str">
            <v>4.1.24</v>
          </cell>
          <cell r="C157" t="str">
            <v>Suministro e instalación tubería de H.A 1050mm C-IV con juntas de neopreno</v>
          </cell>
          <cell r="D157" t="str">
            <v>m</v>
          </cell>
          <cell r="I157">
            <v>340</v>
          </cell>
        </row>
        <row r="158">
          <cell r="B158" t="str">
            <v>4.1.25</v>
          </cell>
          <cell r="C158" t="str">
            <v>Suministro e instalación tubería de H.A 1100mm C-IV con juntas de neopreno</v>
          </cell>
          <cell r="D158" t="str">
            <v>m</v>
          </cell>
          <cell r="I158">
            <v>360</v>
          </cell>
        </row>
        <row r="159">
          <cell r="B159" t="str">
            <v>4.1.26</v>
          </cell>
          <cell r="C159" t="str">
            <v>Suministro e instalación tubería de H.A 1200mm C-IV con juntas de neopreno</v>
          </cell>
          <cell r="D159" t="str">
            <v>m</v>
          </cell>
          <cell r="I159">
            <v>400</v>
          </cell>
        </row>
        <row r="160">
          <cell r="B160" t="str">
            <v>4.1.27</v>
          </cell>
          <cell r="C160" t="str">
            <v>Suministro e instalación tubería de H.A 1300mm C-IV con juntas de neopreno</v>
          </cell>
          <cell r="D160" t="str">
            <v>m</v>
          </cell>
          <cell r="I160">
            <v>520</v>
          </cell>
        </row>
        <row r="161">
          <cell r="B161" t="str">
            <v>4.1.28</v>
          </cell>
          <cell r="C161" t="str">
            <v>Suministro e instalación tubería de H.A 1500mm C-IV con juntas de neopreno</v>
          </cell>
          <cell r="D161" t="str">
            <v>m</v>
          </cell>
          <cell r="I161">
            <v>580</v>
          </cell>
        </row>
        <row r="162">
          <cell r="B162" t="str">
            <v>4.1.29</v>
          </cell>
          <cell r="C162" t="str">
            <v>Suministro e instalación tubería de H.A 1600mm C-IV con juntas de neopreno</v>
          </cell>
          <cell r="D162" t="str">
            <v>m</v>
          </cell>
          <cell r="I162">
            <v>640</v>
          </cell>
        </row>
        <row r="163">
          <cell r="B163" t="str">
            <v>4.1.30</v>
          </cell>
          <cell r="C163" t="str">
            <v>Suministro e instalación tubería de H.A 1700mm C-IV con juntas de neopreno</v>
          </cell>
          <cell r="D163" t="str">
            <v>m</v>
          </cell>
          <cell r="I163">
            <v>680</v>
          </cell>
        </row>
        <row r="164">
          <cell r="B164" t="str">
            <v>4.1.31</v>
          </cell>
          <cell r="C164" t="str">
            <v>Suministro e instalación tubería de H.A 1800mm C-IV con juntas de neopreno</v>
          </cell>
          <cell r="D164" t="str">
            <v>m</v>
          </cell>
          <cell r="I164">
            <v>750</v>
          </cell>
        </row>
        <row r="165">
          <cell r="B165" t="str">
            <v>4.1.32</v>
          </cell>
          <cell r="C165" t="str">
            <v>Suministro e instalación tubería de H.A 2000mm C-IV con juntas de neopreno</v>
          </cell>
          <cell r="D165" t="str">
            <v>m</v>
          </cell>
          <cell r="I165">
            <v>900</v>
          </cell>
        </row>
        <row r="167">
          <cell r="B167" t="str">
            <v>4.2.1</v>
          </cell>
          <cell r="C167" t="str">
            <v>Suministro e instalación de tubería de PVC perfilada D= 200mm</v>
          </cell>
          <cell r="D167" t="str">
            <v>m</v>
          </cell>
          <cell r="I167">
            <v>13</v>
          </cell>
        </row>
        <row r="168">
          <cell r="B168" t="str">
            <v>4.2.2</v>
          </cell>
          <cell r="C168" t="str">
            <v>Suministro e instalación de tubería de PVC perfilada D= 250mm</v>
          </cell>
          <cell r="D168" t="str">
            <v>m</v>
          </cell>
          <cell r="I168">
            <v>19</v>
          </cell>
        </row>
        <row r="169">
          <cell r="B169" t="str">
            <v>4.2.3</v>
          </cell>
          <cell r="C169" t="str">
            <v>Suministro e instalación de tubería de PVC perfilada D= 300mm</v>
          </cell>
          <cell r="D169" t="str">
            <v>m</v>
          </cell>
          <cell r="I169">
            <v>30</v>
          </cell>
        </row>
        <row r="170">
          <cell r="B170" t="str">
            <v>4.2.4</v>
          </cell>
          <cell r="C170" t="str">
            <v>Suministro e instalación de tubería de PVC perfilada D= 350mm</v>
          </cell>
          <cell r="D170" t="str">
            <v>m</v>
          </cell>
          <cell r="I170">
            <v>40</v>
          </cell>
        </row>
        <row r="171">
          <cell r="B171" t="str">
            <v>4.2.5</v>
          </cell>
          <cell r="C171" t="str">
            <v>Suministro e instalación de tubería de PVC perfilada D= 400mm</v>
          </cell>
          <cell r="D171" t="str">
            <v>m</v>
          </cell>
          <cell r="I171">
            <v>50</v>
          </cell>
        </row>
        <row r="172">
          <cell r="B172" t="str">
            <v>4.2.6</v>
          </cell>
          <cell r="C172" t="str">
            <v>Suministro e instalación de tubería de PVC perfilada D= 450mm</v>
          </cell>
          <cell r="D172" t="str">
            <v>m</v>
          </cell>
          <cell r="I172">
            <v>60</v>
          </cell>
        </row>
        <row r="173">
          <cell r="B173" t="str">
            <v>4.2.7</v>
          </cell>
          <cell r="C173" t="str">
            <v>Suministro e instalación de tubería de PVC perfilada D= 500mm</v>
          </cell>
          <cell r="D173" t="str">
            <v>m</v>
          </cell>
          <cell r="I173">
            <v>65</v>
          </cell>
        </row>
        <row r="174">
          <cell r="B174" t="str">
            <v>4.2.8</v>
          </cell>
          <cell r="C174" t="str">
            <v>Suministro e instalación de tubería de PVC perfilada D= 550mm</v>
          </cell>
          <cell r="D174" t="str">
            <v>m</v>
          </cell>
          <cell r="I174">
            <v>70</v>
          </cell>
        </row>
        <row r="175">
          <cell r="B175" t="str">
            <v>4.2.9</v>
          </cell>
          <cell r="C175" t="str">
            <v>Suministro e instalación de tubería de PVC perfilada D= 600mm</v>
          </cell>
          <cell r="D175" t="str">
            <v>m</v>
          </cell>
          <cell r="I175">
            <v>78</v>
          </cell>
        </row>
        <row r="176">
          <cell r="B176" t="str">
            <v>4.2.10</v>
          </cell>
          <cell r="C176" t="str">
            <v>Suministro e instalación de tubería de PVC perfilada D= 650mm</v>
          </cell>
          <cell r="D176" t="str">
            <v>m</v>
          </cell>
          <cell r="I176">
            <v>90</v>
          </cell>
        </row>
        <row r="177">
          <cell r="B177" t="str">
            <v>4.2.11</v>
          </cell>
          <cell r="C177" t="str">
            <v>Suministro e instalación de tubería de PVC perfilada D= 700mm</v>
          </cell>
          <cell r="D177" t="str">
            <v>m</v>
          </cell>
          <cell r="I177">
            <v>100</v>
          </cell>
        </row>
        <row r="178">
          <cell r="B178" t="str">
            <v>4.2.12</v>
          </cell>
          <cell r="C178" t="str">
            <v>Suministro e instalación de tubería de PVC perfilada D= 750mm</v>
          </cell>
          <cell r="D178" t="str">
            <v>m</v>
          </cell>
          <cell r="I178">
            <v>115</v>
          </cell>
        </row>
        <row r="180">
          <cell r="B180" t="str">
            <v>4.2.20</v>
          </cell>
          <cell r="C180" t="str">
            <v>Suministro e inst. tuberías de PVC para presión 0,80 MPa D=110mm u/elastom.</v>
          </cell>
          <cell r="D180" t="str">
            <v>m</v>
          </cell>
          <cell r="E180">
            <v>8.4700000000000006</v>
          </cell>
          <cell r="I180">
            <v>14</v>
          </cell>
        </row>
        <row r="181">
          <cell r="B181" t="str">
            <v>4.2.21</v>
          </cell>
          <cell r="C181" t="str">
            <v>Suministro e inst. tuberías de PVC para presión 0,80 MPa D=160mm u/elastom.</v>
          </cell>
          <cell r="D181" t="str">
            <v>m</v>
          </cell>
          <cell r="E181">
            <v>16.55</v>
          </cell>
          <cell r="I181">
            <v>25</v>
          </cell>
        </row>
        <row r="182">
          <cell r="B182" t="str">
            <v>4.2.22</v>
          </cell>
          <cell r="C182" t="str">
            <v>Suministro e inst. tuberías de PVC para presión 0,80 MPa D=200mm u/elastom.</v>
          </cell>
          <cell r="D182" t="str">
            <v>m</v>
          </cell>
          <cell r="E182">
            <v>25.49</v>
          </cell>
          <cell r="I182">
            <v>40</v>
          </cell>
        </row>
        <row r="183">
          <cell r="B183" t="str">
            <v>4.2.23</v>
          </cell>
          <cell r="C183" t="str">
            <v>Suministro e inst. tuberías de PVC para presión 0,80 MPa D=250mm u/elastom.</v>
          </cell>
          <cell r="D183" t="str">
            <v>m</v>
          </cell>
          <cell r="E183">
            <v>41.14</v>
          </cell>
          <cell r="I183">
            <v>60</v>
          </cell>
        </row>
        <row r="184">
          <cell r="B184" t="str">
            <v>4.2.24</v>
          </cell>
          <cell r="C184" t="str">
            <v>Suministro e inst. tuberías de PVC para presión 0,80 MPa D=300mm u/elastom.</v>
          </cell>
          <cell r="D184" t="str">
            <v>m</v>
          </cell>
          <cell r="E184">
            <v>73.53</v>
          </cell>
          <cell r="I184">
            <v>110</v>
          </cell>
        </row>
        <row r="185">
          <cell r="B185" t="str">
            <v>4.2.25</v>
          </cell>
          <cell r="C185" t="str">
            <v>Suministro e inst. tuberías de PVC para presión 0,80 MPa D=355mm u/elastom.</v>
          </cell>
          <cell r="D185" t="str">
            <v>m</v>
          </cell>
          <cell r="E185">
            <v>112.57</v>
          </cell>
          <cell r="I185">
            <v>160</v>
          </cell>
        </row>
        <row r="186">
          <cell r="B186" t="str">
            <v>4.2.26</v>
          </cell>
          <cell r="C186" t="str">
            <v>Suministro e inst. tuberías de PVC para presión 0,80 MPa D=400mm u/elastom.</v>
          </cell>
          <cell r="D186" t="str">
            <v>m</v>
          </cell>
          <cell r="E186">
            <v>141.36000000000001</v>
          </cell>
          <cell r="I186">
            <v>200</v>
          </cell>
        </row>
        <row r="187">
          <cell r="B187" t="str">
            <v>4.2.28</v>
          </cell>
          <cell r="C187" t="str">
            <v>Tubería PVC Diametro 900 mm 4 bar</v>
          </cell>
          <cell r="D187" t="str">
            <v>ml</v>
          </cell>
          <cell r="I187">
            <v>460</v>
          </cell>
        </row>
        <row r="188">
          <cell r="B188" t="str">
            <v>4.2.27</v>
          </cell>
          <cell r="C188" t="str">
            <v>Tubería PVC Diametro 500 mm 4 bar</v>
          </cell>
          <cell r="D188" t="str">
            <v>ml</v>
          </cell>
          <cell r="I188">
            <v>260</v>
          </cell>
        </row>
        <row r="190">
          <cell r="B190" t="str">
            <v>4.3.1</v>
          </cell>
          <cell r="C190" t="str">
            <v>Suministro e instalación de tubería HD 100mm K9unión elastomérica</v>
          </cell>
          <cell r="D190" t="str">
            <v>m</v>
          </cell>
          <cell r="I190">
            <v>40</v>
          </cell>
        </row>
        <row r="191">
          <cell r="B191" t="str">
            <v>4.3.2</v>
          </cell>
          <cell r="C191" t="str">
            <v>Suministro e instalación de tubería HD CLASE K9 D=200mm  unión elastomérica</v>
          </cell>
          <cell r="D191" t="str">
            <v>m</v>
          </cell>
          <cell r="I191">
            <v>78</v>
          </cell>
        </row>
        <row r="192">
          <cell r="B192" t="str">
            <v>4.3.3</v>
          </cell>
          <cell r="C192" t="str">
            <v>Suministro e instalación de tubería HD 250mm K9     unión elastomérica</v>
          </cell>
          <cell r="D192" t="str">
            <v>m</v>
          </cell>
          <cell r="I192">
            <v>95</v>
          </cell>
        </row>
        <row r="193">
          <cell r="B193" t="str">
            <v>4.3.4</v>
          </cell>
          <cell r="C193" t="str">
            <v>Suministro e instalación de tubería HD 300mm K9unión elastomérica</v>
          </cell>
          <cell r="D193" t="str">
            <v>m</v>
          </cell>
          <cell r="I193">
            <v>120</v>
          </cell>
        </row>
        <row r="194">
          <cell r="B194" t="str">
            <v>4.3.5</v>
          </cell>
          <cell r="C194" t="str">
            <v>Suministro e instalación de tubería HD 350mm K9unión elastomérica</v>
          </cell>
          <cell r="D194" t="str">
            <v>m</v>
          </cell>
          <cell r="I194">
            <v>160</v>
          </cell>
        </row>
        <row r="195">
          <cell r="B195" t="str">
            <v>4.3.6</v>
          </cell>
          <cell r="C195" t="str">
            <v>Suministro e instalación de tubería HD 400mm K9unión elastomérica</v>
          </cell>
          <cell r="D195" t="str">
            <v>m</v>
          </cell>
          <cell r="I195">
            <v>190</v>
          </cell>
        </row>
        <row r="196">
          <cell r="B196" t="str">
            <v>4.3.7</v>
          </cell>
          <cell r="C196" t="str">
            <v>Suministro e instalación de tubería HD 450mm K9unión elastomérica</v>
          </cell>
          <cell r="D196" t="str">
            <v>m</v>
          </cell>
          <cell r="I196">
            <v>225</v>
          </cell>
        </row>
        <row r="197">
          <cell r="B197" t="str">
            <v>4.3.8</v>
          </cell>
          <cell r="C197" t="str">
            <v>Suministro e instalación de tubería HD 500mm K9 unión elastomérica</v>
          </cell>
          <cell r="D197" t="str">
            <v>m</v>
          </cell>
          <cell r="I197">
            <v>260</v>
          </cell>
        </row>
        <row r="198">
          <cell r="B198" t="str">
            <v>4.3.9</v>
          </cell>
          <cell r="C198" t="str">
            <v>Suministro e instalación de tubería HD 800mm K9unión elastomérica</v>
          </cell>
          <cell r="D198" t="str">
            <v>m</v>
          </cell>
          <cell r="I198">
            <v>480</v>
          </cell>
        </row>
        <row r="199">
          <cell r="B199" t="str">
            <v>4.3.12</v>
          </cell>
          <cell r="C199" t="str">
            <v>Suministro e inst. tuberías de HD Clase K7 D=1000mm u/elastom.</v>
          </cell>
          <cell r="D199" t="str">
            <v>m</v>
          </cell>
          <cell r="I199">
            <v>650</v>
          </cell>
        </row>
        <row r="200">
          <cell r="B200" t="str">
            <v>4.3.10</v>
          </cell>
          <cell r="C200" t="str">
            <v>Suministro e instalación de tubería HD 1050mm K7unión elastomérica</v>
          </cell>
          <cell r="D200" t="str">
            <v>m</v>
          </cell>
          <cell r="I200">
            <v>680</v>
          </cell>
        </row>
        <row r="201">
          <cell r="B201" t="str">
            <v>4.3.11</v>
          </cell>
          <cell r="C201" t="str">
            <v>Suministro e instalación de tubería HD 1200mm K7unión elastomérica</v>
          </cell>
          <cell r="D201" t="str">
            <v>m</v>
          </cell>
          <cell r="I201">
            <v>900</v>
          </cell>
        </row>
        <row r="202">
          <cell r="B202" t="str">
            <v>4.3.13</v>
          </cell>
          <cell r="C202" t="str">
            <v>Suministro e inst. tuberías de HD Clase K7 D=1500mm u/elastom.</v>
          </cell>
          <cell r="D202" t="str">
            <v>m</v>
          </cell>
          <cell r="I202">
            <v>1280</v>
          </cell>
        </row>
        <row r="204">
          <cell r="B204" t="str">
            <v>4.4.1</v>
          </cell>
          <cell r="C204" t="str">
            <v>ACERROJADO DE UNIONES-TUBERIA HD D=450mm</v>
          </cell>
          <cell r="D204" t="str">
            <v>m</v>
          </cell>
          <cell r="I204">
            <v>250</v>
          </cell>
        </row>
        <row r="205">
          <cell r="B205" t="str">
            <v>4.4.2</v>
          </cell>
          <cell r="C205" t="str">
            <v>ACERROJADO DE UNIONES-TUBERIA HD D=500mm</v>
          </cell>
          <cell r="D205" t="str">
            <v>m</v>
          </cell>
          <cell r="I205">
            <v>300</v>
          </cell>
        </row>
        <row r="206">
          <cell r="B206" t="str">
            <v>4.4.3</v>
          </cell>
          <cell r="C206" t="str">
            <v>ACERROJADO DE UNIONES-TUBERIA HD D=1050</v>
          </cell>
          <cell r="D206" t="str">
            <v>m</v>
          </cell>
          <cell r="I206">
            <v>600</v>
          </cell>
        </row>
        <row r="207">
          <cell r="B207" t="str">
            <v>4.4.4</v>
          </cell>
          <cell r="C207" t="str">
            <v>ACERROJADO DE UNIONES-TUBERIA HD D=1200</v>
          </cell>
          <cell r="D207" t="str">
            <v>m</v>
          </cell>
          <cell r="I207">
            <v>900</v>
          </cell>
        </row>
        <row r="209">
          <cell r="B209" t="str">
            <v>4.6.1</v>
          </cell>
          <cell r="C209" t="str">
            <v>Suministro e instalación de accesorios DE PVC 110 MM   (tipo te, codo, reduccion)</v>
          </cell>
          <cell r="D209" t="str">
            <v>m</v>
          </cell>
          <cell r="I209">
            <v>40</v>
          </cell>
        </row>
        <row r="210">
          <cell r="B210" t="str">
            <v>4.6.2</v>
          </cell>
          <cell r="C210" t="str">
            <v>Suministro e instalación de accesorios PVC 200 MM      (tipo te, codo, reducción)</v>
          </cell>
          <cell r="D210" t="str">
            <v>m</v>
          </cell>
          <cell r="I210">
            <v>140</v>
          </cell>
        </row>
        <row r="212">
          <cell r="B212" t="str">
            <v>4.7.1</v>
          </cell>
          <cell r="C212" t="str">
            <v>Suministro e instalación de accesorios HD tipo TE, codo, reducción D=100mm</v>
          </cell>
          <cell r="D212" t="str">
            <v>m</v>
          </cell>
          <cell r="I212">
            <v>300</v>
          </cell>
        </row>
        <row r="213">
          <cell r="B213" t="str">
            <v>4.7.2</v>
          </cell>
          <cell r="C213" t="str">
            <v>Suministro e instalación de accesorios HD tipo TE, codo, reducción D=250mm</v>
          </cell>
          <cell r="D213" t="str">
            <v>m</v>
          </cell>
          <cell r="I213">
            <v>720</v>
          </cell>
        </row>
        <row r="214">
          <cell r="B214" t="str">
            <v>4.7.3</v>
          </cell>
          <cell r="C214" t="str">
            <v>Suministro e instalación de accesorios HD tipo TE, codo, reducción D=300</v>
          </cell>
          <cell r="D214" t="str">
            <v>u</v>
          </cell>
          <cell r="I214">
            <v>1000</v>
          </cell>
        </row>
        <row r="215">
          <cell r="B215" t="str">
            <v>4.7.4</v>
          </cell>
          <cell r="C215" t="str">
            <v>Suministro e instalación de accesorios HD tipo TE, codo, reducción D=350mm</v>
          </cell>
          <cell r="D215" t="str">
            <v>m</v>
          </cell>
          <cell r="I215">
            <v>1100</v>
          </cell>
        </row>
        <row r="216">
          <cell r="B216" t="str">
            <v>4.7.5</v>
          </cell>
          <cell r="C216" t="str">
            <v>Suministro e instalación de accesorios HD tipo TE, codo, reducción D=400mm</v>
          </cell>
          <cell r="D216" t="str">
            <v>m</v>
          </cell>
          <cell r="I216">
            <v>1200</v>
          </cell>
        </row>
        <row r="217">
          <cell r="B217" t="str">
            <v>4.7.6</v>
          </cell>
          <cell r="C217" t="str">
            <v>Suministro e instalación de accesorios HD tipo TE, codo, reducción D=450mm</v>
          </cell>
          <cell r="D217" t="str">
            <v>m</v>
          </cell>
          <cell r="I217">
            <v>1400</v>
          </cell>
        </row>
        <row r="218">
          <cell r="B218" t="str">
            <v>4.7.7</v>
          </cell>
          <cell r="C218" t="str">
            <v>Suministro e instalación de accesorios HD tipo TE, codo, reducción D=500mm</v>
          </cell>
          <cell r="D218" t="str">
            <v>m</v>
          </cell>
          <cell r="I218">
            <v>1600</v>
          </cell>
        </row>
        <row r="219">
          <cell r="B219" t="str">
            <v>4.7.8</v>
          </cell>
          <cell r="C219" t="str">
            <v>Suministro e instalación de accesorios HD tipo TE, codo, reducción D=800mm</v>
          </cell>
          <cell r="D219" t="str">
            <v>m</v>
          </cell>
          <cell r="I219">
            <v>3200</v>
          </cell>
        </row>
        <row r="220">
          <cell r="B220" t="str">
            <v>4.7.9</v>
          </cell>
          <cell r="C220" t="str">
            <v>Suministro e instalación de accesorios HD tipo TE, codo, reducción, D=1050mm</v>
          </cell>
          <cell r="D220" t="str">
            <v>m</v>
          </cell>
          <cell r="I220">
            <v>4400</v>
          </cell>
        </row>
        <row r="221">
          <cell r="B221" t="str">
            <v>4.7.10</v>
          </cell>
          <cell r="C221" t="str">
            <v>Suministro e instalación de accesorios HD tipo TE, codo, reducción, D=1200mm</v>
          </cell>
          <cell r="D221" t="str">
            <v>m</v>
          </cell>
          <cell r="I221">
            <v>5200</v>
          </cell>
        </row>
        <row r="222">
          <cell r="B222" t="str">
            <v>4.7.11</v>
          </cell>
          <cell r="C222" t="str">
            <v>Suministro e instalación de unión empernada HD D=100 mm (Tipo , Gibault, Express, ETC)</v>
          </cell>
          <cell r="D222" t="str">
            <v>u</v>
          </cell>
          <cell r="I222">
            <v>40</v>
          </cell>
        </row>
        <row r="223">
          <cell r="B223" t="str">
            <v>4.7.12</v>
          </cell>
          <cell r="C223" t="str">
            <v>Suministro e instalación de unión empernada HD D=200     (Tipo , Gibault, Express, etc)</v>
          </cell>
          <cell r="D223" t="str">
            <v>m</v>
          </cell>
          <cell r="I223">
            <v>80</v>
          </cell>
        </row>
        <row r="224">
          <cell r="B224" t="str">
            <v>4.7.13</v>
          </cell>
          <cell r="C224" t="str">
            <v>Suministro e instalación de unión empernada HD D=250mm  (Tipo , Gibault, Express, etc)</v>
          </cell>
          <cell r="D224" t="str">
            <v>u</v>
          </cell>
          <cell r="I224">
            <v>120</v>
          </cell>
        </row>
        <row r="225">
          <cell r="B225" t="str">
            <v>4.7.14</v>
          </cell>
          <cell r="C225" t="str">
            <v>Suministro e instalación de unión empernada HD D=300mm     (tipo , Gibault, Express)</v>
          </cell>
          <cell r="D225" t="str">
            <v>m</v>
          </cell>
          <cell r="I225">
            <v>150</v>
          </cell>
        </row>
        <row r="226">
          <cell r="B226" t="str">
            <v>4.7.15</v>
          </cell>
          <cell r="C226" t="str">
            <v>Suministro e instalación de unión empernada HD D=350mm  (tipo , Gibault, Express, etc)</v>
          </cell>
          <cell r="D226" t="str">
            <v>m</v>
          </cell>
          <cell r="I226">
            <v>180</v>
          </cell>
        </row>
        <row r="227">
          <cell r="B227" t="str">
            <v>4.7.16</v>
          </cell>
          <cell r="C227" t="str">
            <v>Suministro e instalación de unión empernada HD D=400mm  (tipo , Gibault, Express, etc)</v>
          </cell>
          <cell r="D227" t="str">
            <v>m</v>
          </cell>
          <cell r="I227">
            <v>200</v>
          </cell>
        </row>
        <row r="228">
          <cell r="B228" t="str">
            <v>4.7.17</v>
          </cell>
          <cell r="C228" t="str">
            <v>Suministro e instalación de unión  empernada HD D=450mm  (tipo , Gibault, Expres, etc)</v>
          </cell>
          <cell r="D228" t="str">
            <v>m</v>
          </cell>
          <cell r="I228">
            <v>240</v>
          </cell>
        </row>
        <row r="229">
          <cell r="B229" t="str">
            <v>4.7.18</v>
          </cell>
          <cell r="C229" t="str">
            <v>Suministro e instalación de unión empernada HD D=500mm  (tipo , Gibault, Express, etc)</v>
          </cell>
          <cell r="D229" t="str">
            <v>m</v>
          </cell>
          <cell r="I229">
            <v>320</v>
          </cell>
        </row>
        <row r="230">
          <cell r="B230" t="str">
            <v>4.7.19</v>
          </cell>
          <cell r="C230" t="str">
            <v>Suministro e instalación de unión empernada HD D=1050mm (tipo , Gibault, Expres, etc)</v>
          </cell>
          <cell r="D230" t="str">
            <v>m</v>
          </cell>
          <cell r="I230">
            <v>550</v>
          </cell>
        </row>
        <row r="231">
          <cell r="B231" t="str">
            <v>4.7.20</v>
          </cell>
          <cell r="C231" t="str">
            <v>Suministro e instalación de unión empernada HD D=1200mm (tipo , Gibault, Expres, etc)</v>
          </cell>
          <cell r="D231" t="str">
            <v>m</v>
          </cell>
          <cell r="I231">
            <v>640</v>
          </cell>
        </row>
        <row r="233">
          <cell r="B233" t="str">
            <v>4.8.1</v>
          </cell>
          <cell r="C233" t="str">
            <v>Rehabilitación tuberías con refuerzo de poliester, sin excavación,  Ø 305 mm</v>
          </cell>
          <cell r="D233" t="str">
            <v>ml</v>
          </cell>
          <cell r="I233">
            <v>130</v>
          </cell>
        </row>
        <row r="234">
          <cell r="B234" t="str">
            <v>4.8.2</v>
          </cell>
          <cell r="C234" t="str">
            <v>Rehabilitación tuberías con refuerzo de poliester, sin excavación,  Ø 381 mm</v>
          </cell>
          <cell r="D234" t="str">
            <v>ml</v>
          </cell>
          <cell r="I234">
            <v>170</v>
          </cell>
        </row>
        <row r="235">
          <cell r="B235" t="str">
            <v>4.8.3</v>
          </cell>
          <cell r="C235" t="str">
            <v>Rehabilitación tuberías con refuerzo de poliester, sin excavación,  Ø 406 mm</v>
          </cell>
          <cell r="D235" t="str">
            <v>ml</v>
          </cell>
          <cell r="I235">
            <v>180</v>
          </cell>
        </row>
        <row r="236">
          <cell r="B236" t="str">
            <v>4.8.4</v>
          </cell>
          <cell r="C236" t="str">
            <v>Rehabilitación tuberías con refuerzo de poliester, sin excavación,  Ø 457 mm</v>
          </cell>
          <cell r="D236" t="str">
            <v>ml</v>
          </cell>
          <cell r="I236">
            <v>200</v>
          </cell>
        </row>
        <row r="237">
          <cell r="B237" t="str">
            <v>4.8.5</v>
          </cell>
          <cell r="C237" t="str">
            <v>Rehabilitación tuberías con refuerzo de poliester, sin excavación,  Ø 508 mm</v>
          </cell>
          <cell r="D237" t="str">
            <v>ml</v>
          </cell>
          <cell r="I237">
            <v>190</v>
          </cell>
        </row>
        <row r="238">
          <cell r="B238" t="str">
            <v>4.8.6</v>
          </cell>
          <cell r="C238" t="str">
            <v>Rehabilitación tuberías con refuerzo de poliester, sin excavación,  Ø 533 mm</v>
          </cell>
          <cell r="D238" t="str">
            <v>ml</v>
          </cell>
          <cell r="I238">
            <v>210</v>
          </cell>
        </row>
        <row r="239">
          <cell r="B239" t="str">
            <v>4.8.7</v>
          </cell>
          <cell r="C239" t="str">
            <v>Rehabilitación tuberías con refuerzo de poliester, sin excavación,  Ø 610 mm</v>
          </cell>
          <cell r="D239" t="str">
            <v>ml</v>
          </cell>
          <cell r="I239">
            <v>250</v>
          </cell>
        </row>
        <row r="240">
          <cell r="B240" t="str">
            <v>4.8.8</v>
          </cell>
          <cell r="C240" t="str">
            <v>Rehabilitación tuberías con refuerzo de poliester, sin excavación,  Ø 767 mm</v>
          </cell>
          <cell r="D240" t="str">
            <v>ml</v>
          </cell>
          <cell r="I240">
            <v>300</v>
          </cell>
        </row>
        <row r="241">
          <cell r="B241" t="str">
            <v>4.8.9</v>
          </cell>
          <cell r="C241" t="str">
            <v>Rehabilitación tuberías con refuerzo de poliester, sin excavación,  Ø 838 mm</v>
          </cell>
          <cell r="D241" t="str">
            <v>ml</v>
          </cell>
          <cell r="I241">
            <v>340</v>
          </cell>
        </row>
        <row r="242">
          <cell r="B242" t="str">
            <v>4.8.10</v>
          </cell>
          <cell r="C242" t="str">
            <v>Rehabilitación tuberías con refuerzo de poliester, sin excavación,  Ø 914 mm</v>
          </cell>
          <cell r="D242" t="str">
            <v>ml</v>
          </cell>
          <cell r="I242">
            <v>380</v>
          </cell>
        </row>
        <row r="243">
          <cell r="B243" t="str">
            <v>4.8.11</v>
          </cell>
          <cell r="C243" t="str">
            <v>Rehabilitación tuberías con refuerzo de poliester, sin excavación,  Ø 1062 mm</v>
          </cell>
          <cell r="D243" t="str">
            <v>ml</v>
          </cell>
          <cell r="I243">
            <v>440</v>
          </cell>
        </row>
        <row r="245">
          <cell r="B245" t="str">
            <v>4.9.1</v>
          </cell>
          <cell r="C245" t="str">
            <v>Red terciaria con tubería PVC 150mm profundidad 0,6 - 1 metro</v>
          </cell>
          <cell r="D245" t="str">
            <v>m</v>
          </cell>
          <cell r="I245">
            <v>55</v>
          </cell>
        </row>
        <row r="246">
          <cell r="B246" t="str">
            <v>4.9.2</v>
          </cell>
          <cell r="C246" t="str">
            <v>Red terciaria con tubería PVC 200mm profundidad 0,6 - 1 metro</v>
          </cell>
          <cell r="D246" t="str">
            <v>m</v>
          </cell>
          <cell r="I246">
            <v>60</v>
          </cell>
        </row>
        <row r="247">
          <cell r="B247" t="str">
            <v>4.9.3</v>
          </cell>
          <cell r="C247" t="str">
            <v>Red terciaria con tubería PVC 150mm profundidad 1,01 - 2 metros</v>
          </cell>
          <cell r="D247" t="str">
            <v>m</v>
          </cell>
          <cell r="I247">
            <v>75</v>
          </cell>
        </row>
        <row r="248">
          <cell r="B248" t="str">
            <v>4.9.4</v>
          </cell>
          <cell r="C248" t="str">
            <v>Red terciaria con tubería PVC 200mm profundidad 1,01 - 2 metros</v>
          </cell>
          <cell r="D248" t="str">
            <v>m</v>
          </cell>
          <cell r="I248">
            <v>80</v>
          </cell>
        </row>
        <row r="249">
          <cell r="B249" t="str">
            <v>4.9.5</v>
          </cell>
          <cell r="C249" t="str">
            <v>Bajante de tirantes de red terciaria, tubería de PVC D=200mm, incl. Accesorios</v>
          </cell>
          <cell r="D249" t="str">
            <v>m</v>
          </cell>
          <cell r="I249">
            <v>75</v>
          </cell>
        </row>
        <row r="251">
          <cell r="B251" t="str">
            <v>4.11.1</v>
          </cell>
          <cell r="C251" t="str">
            <v>Caja cuadrada de desague domiciliario, de hormigón simple dim. Interior:.5x0.65 CONTAPA H.A. PROF.&lt; 1m</v>
          </cell>
          <cell r="D251" t="str">
            <v>U</v>
          </cell>
          <cell r="I251">
            <v>160</v>
          </cell>
        </row>
        <row r="252">
          <cell r="B252" t="str">
            <v>4.11.2</v>
          </cell>
          <cell r="C252" t="str">
            <v>Caja cuadrada para desague domiciliario. de hormigón simple, dim interior: 0.50x0.80 m  profundidad mayor a 1m</v>
          </cell>
          <cell r="D252" t="str">
            <v>U</v>
          </cell>
          <cell r="I252">
            <v>200</v>
          </cell>
        </row>
        <row r="253">
          <cell r="B253" t="str">
            <v>4.11.3</v>
          </cell>
          <cell r="C253" t="str">
            <v>Caja esquinera de red terciaria, de hormigón simple tapa de H.A. Profundidad hasta 1m</v>
          </cell>
          <cell r="D253" t="str">
            <v>U</v>
          </cell>
          <cell r="I253">
            <v>250</v>
          </cell>
        </row>
        <row r="254">
          <cell r="B254" t="str">
            <v>4.11.4</v>
          </cell>
          <cell r="C254" t="str">
            <v>Caja equinera de red terciaria, de   hormigón simple, tapa de H.A. Profundidad hasta 2m</v>
          </cell>
          <cell r="D254" t="str">
            <v>U</v>
          </cell>
          <cell r="I254">
            <v>350</v>
          </cell>
        </row>
        <row r="256">
          <cell r="B256" t="str">
            <v>4.12.1</v>
          </cell>
          <cell r="C256" t="str">
            <v>Tapa de hormigón armado D=50cm       carga soportante 8 TON / M2</v>
          </cell>
          <cell r="D256" t="str">
            <v>U</v>
          </cell>
          <cell r="I256">
            <v>80</v>
          </cell>
        </row>
        <row r="257">
          <cell r="B257" t="str">
            <v>4.12.2</v>
          </cell>
          <cell r="C257" t="str">
            <v>Tapa circular de hierro fundido D=60cm  carga soportante  25 KG/M2</v>
          </cell>
          <cell r="D257" t="str">
            <v>U</v>
          </cell>
          <cell r="I257">
            <v>120</v>
          </cell>
        </row>
        <row r="259">
          <cell r="B259" t="str">
            <v>CAPITULO 5</v>
          </cell>
        </row>
        <row r="261">
          <cell r="B261" t="str">
            <v>5.1.2</v>
          </cell>
          <cell r="C261" t="str">
            <v>Ho para pisos</v>
          </cell>
          <cell r="D261" t="str">
            <v>m3</v>
          </cell>
          <cell r="I261">
            <v>120</v>
          </cell>
        </row>
        <row r="262">
          <cell r="B262" t="str">
            <v>5.1.4</v>
          </cell>
          <cell r="C262" t="str">
            <v>Ho para muros espesor hasta 40 cm</v>
          </cell>
          <cell r="D262" t="str">
            <v>m3</v>
          </cell>
          <cell r="I262">
            <v>220</v>
          </cell>
        </row>
        <row r="263">
          <cell r="B263" t="str">
            <v>5.1.5</v>
          </cell>
          <cell r="C263" t="str">
            <v>Ho para muros  espesor mayor a 40 cm</v>
          </cell>
          <cell r="D263" t="str">
            <v>m3</v>
          </cell>
          <cell r="I263">
            <v>210</v>
          </cell>
        </row>
        <row r="264">
          <cell r="B264" t="str">
            <v>5.1.3</v>
          </cell>
          <cell r="C264" t="str">
            <v>Ho para vigas</v>
          </cell>
          <cell r="D264" t="str">
            <v>m3</v>
          </cell>
          <cell r="I264">
            <v>310</v>
          </cell>
        </row>
        <row r="265">
          <cell r="B265" t="str">
            <v>5.1.6</v>
          </cell>
          <cell r="C265" t="str">
            <v>Ho para columnas</v>
          </cell>
          <cell r="D265" t="str">
            <v>m3</v>
          </cell>
          <cell r="I265">
            <v>235</v>
          </cell>
        </row>
        <row r="266">
          <cell r="B266" t="str">
            <v>5.1.7</v>
          </cell>
          <cell r="C266" t="str">
            <v>Ho para escaleras</v>
          </cell>
          <cell r="D266" t="str">
            <v>m3</v>
          </cell>
          <cell r="I266">
            <v>280</v>
          </cell>
        </row>
        <row r="267">
          <cell r="B267" t="str">
            <v>5.1.8</v>
          </cell>
          <cell r="C267" t="str">
            <v>Ho para losas</v>
          </cell>
          <cell r="D267" t="str">
            <v>m3</v>
          </cell>
          <cell r="I267">
            <v>250</v>
          </cell>
        </row>
        <row r="268">
          <cell r="B268" t="str">
            <v>5.1.9</v>
          </cell>
          <cell r="C268" t="str">
            <v>Elementos prefabricados de hormigón</v>
          </cell>
          <cell r="D268" t="str">
            <v>m3</v>
          </cell>
          <cell r="I268">
            <v>220</v>
          </cell>
        </row>
        <row r="269">
          <cell r="B269" t="str">
            <v>5.1.10</v>
          </cell>
          <cell r="C269" t="str">
            <v>Junta de dilatación según diseño</v>
          </cell>
          <cell r="D269" t="str">
            <v>m3</v>
          </cell>
          <cell r="I269">
            <v>20</v>
          </cell>
        </row>
        <row r="270">
          <cell r="B270" t="str">
            <v>5.2.1</v>
          </cell>
          <cell r="C270" t="str">
            <v>Mampostería de ladrillo visto</v>
          </cell>
          <cell r="D270" t="str">
            <v>m2</v>
          </cell>
          <cell r="I270">
            <v>20</v>
          </cell>
        </row>
        <row r="271">
          <cell r="B271" t="str">
            <v>5.2.2</v>
          </cell>
          <cell r="C271" t="str">
            <v>Mampostería de bloque de arcilla e=15 cm</v>
          </cell>
          <cell r="D271" t="str">
            <v>m2</v>
          </cell>
          <cell r="I271">
            <v>22</v>
          </cell>
        </row>
        <row r="272">
          <cell r="B272" t="str">
            <v>5.3.1</v>
          </cell>
          <cell r="C272" t="str">
            <v>Mortero de cemento 1:3</v>
          </cell>
          <cell r="D272" t="str">
            <v>m3</v>
          </cell>
          <cell r="F272">
            <v>6.61</v>
          </cell>
          <cell r="I272">
            <v>85</v>
          </cell>
        </row>
        <row r="273">
          <cell r="B273" t="str">
            <v>5.2.3</v>
          </cell>
          <cell r="C273" t="str">
            <v>Mampostería de bloque de arcilla  e =20 cm</v>
          </cell>
          <cell r="D273" t="str">
            <v>m2</v>
          </cell>
          <cell r="I273">
            <v>28.6</v>
          </cell>
        </row>
        <row r="274">
          <cell r="B274" t="str">
            <v>5.3.1</v>
          </cell>
          <cell r="C274" t="str">
            <v>Enlucidos de mortero de cemento</v>
          </cell>
          <cell r="D274" t="str">
            <v>m2</v>
          </cell>
          <cell r="I274">
            <v>12</v>
          </cell>
        </row>
        <row r="275">
          <cell r="B275" t="str">
            <v>5.3.2</v>
          </cell>
          <cell r="C275" t="str">
            <v>Enlucido monocapa</v>
          </cell>
          <cell r="D275" t="str">
            <v>m2</v>
          </cell>
          <cell r="I275">
            <v>2.5</v>
          </cell>
        </row>
        <row r="276">
          <cell r="B276" t="str">
            <v>5.3.3</v>
          </cell>
          <cell r="C276" t="str">
            <v>Enlucido cara inferior losas</v>
          </cell>
          <cell r="D276" t="str">
            <v>m2</v>
          </cell>
          <cell r="I276">
            <v>7</v>
          </cell>
        </row>
        <row r="277">
          <cell r="B277" t="str">
            <v>5.3.4</v>
          </cell>
          <cell r="C277" t="str">
            <v>Empastado</v>
          </cell>
          <cell r="D277" t="str">
            <v>m2</v>
          </cell>
          <cell r="I277">
            <v>7</v>
          </cell>
        </row>
        <row r="278">
          <cell r="B278" t="str">
            <v>5.3.5</v>
          </cell>
          <cell r="C278" t="str">
            <v>Pintura látex interior y exterior</v>
          </cell>
          <cell r="D278" t="str">
            <v>m2</v>
          </cell>
          <cell r="I278">
            <v>4</v>
          </cell>
        </row>
        <row r="279">
          <cell r="B279" t="str">
            <v>5.3.6</v>
          </cell>
          <cell r="C279" t="str">
            <v>Pintura esmalte interior y exterior</v>
          </cell>
          <cell r="D279" t="str">
            <v>m2</v>
          </cell>
          <cell r="I279">
            <v>6</v>
          </cell>
        </row>
        <row r="280">
          <cell r="B280" t="str">
            <v>5.4.1</v>
          </cell>
          <cell r="C280" t="str">
            <v>Pisos de cerámica antideslizante</v>
          </cell>
          <cell r="D280" t="str">
            <v>m2</v>
          </cell>
          <cell r="I280">
            <v>25</v>
          </cell>
        </row>
        <row r="281">
          <cell r="B281" t="str">
            <v>5.4.2</v>
          </cell>
          <cell r="C281" t="str">
            <v>Pisos de baldosa</v>
          </cell>
          <cell r="D281" t="str">
            <v>m2</v>
          </cell>
          <cell r="I281">
            <v>20</v>
          </cell>
        </row>
        <row r="282">
          <cell r="B282" t="str">
            <v>5.4.3</v>
          </cell>
          <cell r="C282" t="str">
            <v>Veredas de hormigón fc=210 Kg/cm2</v>
          </cell>
          <cell r="D282" t="str">
            <v>m2</v>
          </cell>
          <cell r="I282">
            <v>15</v>
          </cell>
        </row>
        <row r="283">
          <cell r="B283" t="str">
            <v>5.4.4</v>
          </cell>
          <cell r="C283" t="str">
            <v>Aceras de adoquín de hormigón</v>
          </cell>
          <cell r="D283" t="str">
            <v>m2</v>
          </cell>
          <cell r="I283">
            <v>20</v>
          </cell>
        </row>
        <row r="284">
          <cell r="B284" t="str">
            <v>5.4.5</v>
          </cell>
          <cell r="C284" t="str">
            <v>Aceras de ladrillo</v>
          </cell>
          <cell r="D284" t="str">
            <v>m2</v>
          </cell>
          <cell r="I284">
            <v>16</v>
          </cell>
        </row>
        <row r="285">
          <cell r="B285" t="str">
            <v>5.4.6</v>
          </cell>
          <cell r="C285" t="str">
            <v>Bordillos de hormigón</v>
          </cell>
          <cell r="D285" t="str">
            <v>m2</v>
          </cell>
          <cell r="I285">
            <v>15</v>
          </cell>
        </row>
        <row r="286">
          <cell r="B286" t="str">
            <v>5.4.7</v>
          </cell>
          <cell r="C286" t="str">
            <v>Revestimiento cerámico de paredes</v>
          </cell>
          <cell r="D286" t="str">
            <v>m2</v>
          </cell>
          <cell r="I286">
            <v>15</v>
          </cell>
        </row>
        <row r="287">
          <cell r="B287" t="str">
            <v>5.4.8</v>
          </cell>
          <cell r="C287" t="str">
            <v>Revestimiento cerámico</v>
          </cell>
          <cell r="D287" t="str">
            <v>m2</v>
          </cell>
          <cell r="I287">
            <v>20</v>
          </cell>
        </row>
        <row r="288">
          <cell r="B288" t="str">
            <v>5.5.1</v>
          </cell>
          <cell r="C288" t="str">
            <v>Muebles de madera incorporados</v>
          </cell>
          <cell r="D288" t="str">
            <v>m2</v>
          </cell>
          <cell r="I288">
            <v>150</v>
          </cell>
        </row>
        <row r="289">
          <cell r="B289" t="str">
            <v>5.5.10</v>
          </cell>
          <cell r="C289" t="str">
            <v>Pasamanos de aluminio</v>
          </cell>
          <cell r="D289" t="str">
            <v>ml</v>
          </cell>
          <cell r="I289">
            <v>4</v>
          </cell>
        </row>
        <row r="290">
          <cell r="B290" t="str">
            <v>5.5.2</v>
          </cell>
          <cell r="C290" t="str">
            <v>Puertas de madera</v>
          </cell>
          <cell r="D290" t="str">
            <v>m2</v>
          </cell>
          <cell r="I290">
            <v>200</v>
          </cell>
        </row>
        <row r="291">
          <cell r="B291" t="str">
            <v>5.5.3</v>
          </cell>
          <cell r="C291" t="str">
            <v>Puertas de malla</v>
          </cell>
          <cell r="D291" t="str">
            <v>m2</v>
          </cell>
          <cell r="I291">
            <v>30</v>
          </cell>
        </row>
        <row r="292">
          <cell r="B292" t="str">
            <v>5.5.3</v>
          </cell>
          <cell r="C292" t="str">
            <v>Puerta de malla</v>
          </cell>
          <cell r="D292" t="str">
            <v>m2</v>
          </cell>
          <cell r="I292">
            <v>25</v>
          </cell>
        </row>
        <row r="293">
          <cell r="B293" t="str">
            <v>5.5.4</v>
          </cell>
          <cell r="C293" t="str">
            <v>Ventanas aluminio</v>
          </cell>
          <cell r="D293" t="str">
            <v>m2</v>
          </cell>
          <cell r="I293">
            <v>100</v>
          </cell>
        </row>
        <row r="294">
          <cell r="B294" t="str">
            <v>5.5.5</v>
          </cell>
          <cell r="C294" t="str">
            <v>Malla antimosquitos</v>
          </cell>
          <cell r="D294" t="str">
            <v>m2</v>
          </cell>
          <cell r="I294">
            <v>30</v>
          </cell>
        </row>
        <row r="295">
          <cell r="B295" t="str">
            <v>5.5.6</v>
          </cell>
          <cell r="C295" t="str">
            <v>Vidrio claro e = 4mm</v>
          </cell>
          <cell r="D295" t="str">
            <v>m2</v>
          </cell>
          <cell r="I295">
            <v>15</v>
          </cell>
        </row>
        <row r="296">
          <cell r="B296" t="str">
            <v>5.5.7</v>
          </cell>
          <cell r="C296" t="str">
            <v>Cerraduras de pomo</v>
          </cell>
          <cell r="D296" t="str">
            <v>u</v>
          </cell>
          <cell r="I296">
            <v>40</v>
          </cell>
        </row>
        <row r="297">
          <cell r="B297" t="str">
            <v>5.5.8</v>
          </cell>
          <cell r="C297" t="str">
            <v>Cerraduras de llave</v>
          </cell>
          <cell r="D297" t="str">
            <v>u</v>
          </cell>
          <cell r="I297">
            <v>120</v>
          </cell>
        </row>
        <row r="298">
          <cell r="B298" t="str">
            <v>5.5.9</v>
          </cell>
          <cell r="C298" t="str">
            <v>Vidrio claro e = 3mm</v>
          </cell>
          <cell r="D298" t="str">
            <v>m2</v>
          </cell>
          <cell r="I298">
            <v>12</v>
          </cell>
        </row>
        <row r="299">
          <cell r="B299" t="str">
            <v>5.6.1</v>
          </cell>
          <cell r="C299" t="str">
            <v>Cubierta de fibrocemento</v>
          </cell>
          <cell r="D299" t="str">
            <v>m2</v>
          </cell>
          <cell r="I299">
            <v>18</v>
          </cell>
        </row>
        <row r="300">
          <cell r="B300" t="str">
            <v>5.6.2</v>
          </cell>
          <cell r="C300" t="str">
            <v>Cubierta metálica</v>
          </cell>
          <cell r="D300" t="str">
            <v>m2</v>
          </cell>
          <cell r="I300">
            <v>16</v>
          </cell>
        </row>
        <row r="301">
          <cell r="B301" t="str">
            <v>5.6.3</v>
          </cell>
          <cell r="C301" t="str">
            <v>Impermeabilización de terraza con pintura sellante</v>
          </cell>
          <cell r="D301" t="str">
            <v>m</v>
          </cell>
          <cell r="I301">
            <v>0.3</v>
          </cell>
        </row>
        <row r="302">
          <cell r="B302" t="str">
            <v>5.7.1</v>
          </cell>
          <cell r="C302" t="str">
            <v>Instalaciones de agua.</v>
          </cell>
          <cell r="D302" t="str">
            <v>pto.</v>
          </cell>
          <cell r="I302">
            <v>60</v>
          </cell>
        </row>
        <row r="303">
          <cell r="B303" t="str">
            <v>5.7.2</v>
          </cell>
          <cell r="C303" t="str">
            <v>Instalaciones sanitarias</v>
          </cell>
          <cell r="D303" t="str">
            <v>pto.</v>
          </cell>
          <cell r="I303">
            <v>80</v>
          </cell>
        </row>
        <row r="304">
          <cell r="B304" t="str">
            <v>5.7.3</v>
          </cell>
          <cell r="C304" t="str">
            <v>Inodoro</v>
          </cell>
          <cell r="D304" t="str">
            <v>u</v>
          </cell>
          <cell r="I304">
            <v>150</v>
          </cell>
        </row>
        <row r="305">
          <cell r="B305" t="str">
            <v>5.7.4</v>
          </cell>
          <cell r="C305" t="str">
            <v>Lavamanos</v>
          </cell>
          <cell r="D305" t="str">
            <v>u</v>
          </cell>
          <cell r="I305">
            <v>100</v>
          </cell>
        </row>
        <row r="306">
          <cell r="B306" t="str">
            <v>5.7.5</v>
          </cell>
          <cell r="C306" t="str">
            <v>Grifería</v>
          </cell>
          <cell r="D306" t="str">
            <v>u</v>
          </cell>
          <cell r="I306">
            <v>25</v>
          </cell>
        </row>
        <row r="307">
          <cell r="B307" t="str">
            <v>5.7.6</v>
          </cell>
          <cell r="C307" t="str">
            <v>Fregadero 2 pozos 100X50 cm</v>
          </cell>
          <cell r="D307" t="str">
            <v>ml</v>
          </cell>
          <cell r="I307">
            <v>95</v>
          </cell>
        </row>
        <row r="308">
          <cell r="B308" t="str">
            <v>5.7.7</v>
          </cell>
          <cell r="C308" t="str">
            <v>Bajantes de aguas lluvias de PVC 4"</v>
          </cell>
          <cell r="D308" t="str">
            <v>ml</v>
          </cell>
          <cell r="I308">
            <v>30</v>
          </cell>
        </row>
        <row r="309">
          <cell r="B309" t="str">
            <v>5.7.8</v>
          </cell>
          <cell r="C309" t="str">
            <v>Cajas de revisión</v>
          </cell>
          <cell r="D309" t="str">
            <v>u</v>
          </cell>
          <cell r="I309">
            <v>120</v>
          </cell>
        </row>
        <row r="310">
          <cell r="B310" t="str">
            <v>5.7.9</v>
          </cell>
          <cell r="C310" t="str">
            <v>Canales recolectoras de aguas lluvias</v>
          </cell>
          <cell r="D310" t="str">
            <v>ml</v>
          </cell>
          <cell r="I310">
            <v>12</v>
          </cell>
        </row>
        <row r="311">
          <cell r="B311" t="str">
            <v>5.8.1</v>
          </cell>
          <cell r="C311" t="str">
            <v>Cerramiento de malla h=2,0m</v>
          </cell>
          <cell r="D311" t="str">
            <v>m</v>
          </cell>
          <cell r="I311">
            <v>20</v>
          </cell>
        </row>
        <row r="312">
          <cell r="B312" t="str">
            <v>5.8.2</v>
          </cell>
          <cell r="C312" t="str">
            <v>Tubo de hierro galvanizado 2"</v>
          </cell>
          <cell r="D312" t="str">
            <v>m</v>
          </cell>
          <cell r="I312">
            <v>6</v>
          </cell>
        </row>
        <row r="313">
          <cell r="B313" t="str">
            <v>5.8.3</v>
          </cell>
          <cell r="C313" t="str">
            <v>Malla para cerramiento</v>
          </cell>
          <cell r="D313" t="str">
            <v>m2</v>
          </cell>
          <cell r="I313">
            <v>4</v>
          </cell>
        </row>
        <row r="314">
          <cell r="B314" t="str">
            <v>5.8.4</v>
          </cell>
          <cell r="C314" t="str">
            <v>Alambre de púas</v>
          </cell>
          <cell r="D314" t="str">
            <v>m</v>
          </cell>
          <cell r="I314">
            <v>0.1</v>
          </cell>
        </row>
        <row r="315">
          <cell r="B315" t="str">
            <v>5.8.5</v>
          </cell>
          <cell r="C315" t="str">
            <v>Arborización</v>
          </cell>
          <cell r="D315" t="str">
            <v>m2</v>
          </cell>
          <cell r="I315">
            <v>1</v>
          </cell>
        </row>
        <row r="316">
          <cell r="B316" t="str">
            <v>5.8.6</v>
          </cell>
          <cell r="C316" t="str">
            <v>Engramado de taludes y areas verdes con suelo de descapote</v>
          </cell>
          <cell r="D316" t="str">
            <v>m2</v>
          </cell>
          <cell r="I316">
            <v>1.5</v>
          </cell>
        </row>
        <row r="318">
          <cell r="B318" t="str">
            <v>CAPITULO 6  -  EQUIPOS Y ACCESORIOS ELECTROMECANICOS</v>
          </cell>
        </row>
        <row r="319">
          <cell r="B319" t="str">
            <v>6.1.1</v>
          </cell>
          <cell r="C319" t="str">
            <v>Bomba sumergible Q = 45 l/s, Carga de trabajo (TDH) = 4.0m, Rendimiento 70-75%</v>
          </cell>
          <cell r="D319" t="str">
            <v>u</v>
          </cell>
          <cell r="I319">
            <v>4500</v>
          </cell>
        </row>
        <row r="320">
          <cell r="B320" t="str">
            <v>6.1.2</v>
          </cell>
          <cell r="C320" t="str">
            <v>Bomba sumergible Q = 95 l/s, Carga de trabajo (TDH) = 5.8m, Rendimiento 70-75%</v>
          </cell>
          <cell r="D320" t="str">
            <v>u</v>
          </cell>
          <cell r="I320">
            <v>15000</v>
          </cell>
        </row>
        <row r="321">
          <cell r="B321" t="str">
            <v>6.1.3</v>
          </cell>
          <cell r="C321" t="str">
            <v>Bomba sumergible Q = 130 l/s, Carga de trabajo (TDH) = 14.0m, Rendimiento 77-82%</v>
          </cell>
          <cell r="D321" t="str">
            <v>u</v>
          </cell>
          <cell r="I321">
            <v>20000</v>
          </cell>
        </row>
        <row r="322">
          <cell r="B322" t="str">
            <v>6.1.4</v>
          </cell>
          <cell r="C322" t="str">
            <v>Bomba sumergible Q = 400 l/s, Carga de trabajo (TDH) = 4.0m, Rendimiento 77-82%</v>
          </cell>
          <cell r="D322" t="str">
            <v>u</v>
          </cell>
          <cell r="I322">
            <v>28000</v>
          </cell>
        </row>
        <row r="323">
          <cell r="B323" t="str">
            <v>6.1.5</v>
          </cell>
          <cell r="C323" t="str">
            <v>Bomba sumergible Q = 470 l/s, Carga de trabajo (TDH) = 19.1m, Rendimiento 77-82%</v>
          </cell>
          <cell r="D323" t="str">
            <v>u</v>
          </cell>
          <cell r="I323">
            <v>56000</v>
          </cell>
        </row>
        <row r="324">
          <cell r="B324" t="str">
            <v>6.1.6</v>
          </cell>
          <cell r="C324" t="str">
            <v>Bomba sumergible Q = 525 l/s, Carga de trabajo (TDH) = 5.8m, Rendimiento 77-82%</v>
          </cell>
          <cell r="D324" t="str">
            <v>u</v>
          </cell>
          <cell r="I324">
            <v>62000</v>
          </cell>
        </row>
        <row r="325">
          <cell r="B325" t="str">
            <v>6.1.7</v>
          </cell>
          <cell r="C325" t="str">
            <v xml:space="preserve">Moto - bomba autocebante con regulador de velocidad de rotación entre Q=61 l/s, Carga de trabajo (TDH) = 23m </v>
          </cell>
          <cell r="D325" t="str">
            <v>u</v>
          </cell>
          <cell r="I325">
            <v>5400</v>
          </cell>
        </row>
        <row r="326">
          <cell r="B326" t="str">
            <v>6.1.8</v>
          </cell>
          <cell r="C326" t="str">
            <v xml:space="preserve">Moto - bomba autocebante con regulador de velocidad Q=160 l/s, Carga de trabajo (TDH) = 27m </v>
          </cell>
          <cell r="I326">
            <v>11000</v>
          </cell>
        </row>
        <row r="328">
          <cell r="B328" t="str">
            <v>6.2.1</v>
          </cell>
          <cell r="C328" t="str">
            <v>Medidores de caudal embridado magnético Ø 200 mm</v>
          </cell>
          <cell r="D328" t="str">
            <v>u</v>
          </cell>
          <cell r="I328">
            <v>4500</v>
          </cell>
        </row>
        <row r="329">
          <cell r="B329" t="str">
            <v>6.2.2</v>
          </cell>
          <cell r="C329" t="str">
            <v>Medidores de caudal embridado magnético Ø 250 mm</v>
          </cell>
          <cell r="D329" t="str">
            <v>u</v>
          </cell>
          <cell r="I329">
            <v>6000</v>
          </cell>
        </row>
        <row r="330">
          <cell r="B330" t="str">
            <v>6.2.3</v>
          </cell>
          <cell r="C330" t="str">
            <v>Medidores de caudal embridado magnético Ø 500 mm</v>
          </cell>
          <cell r="D330" t="str">
            <v>u</v>
          </cell>
          <cell r="I330">
            <v>12500</v>
          </cell>
        </row>
        <row r="331">
          <cell r="B331" t="str">
            <v>6.2.4</v>
          </cell>
          <cell r="C331" t="str">
            <v>Medidores de caudal embridado magnético Ø 600 mm</v>
          </cell>
          <cell r="D331" t="str">
            <v>u</v>
          </cell>
          <cell r="I331">
            <v>15000</v>
          </cell>
        </row>
        <row r="332">
          <cell r="B332" t="str">
            <v>6.2.5</v>
          </cell>
          <cell r="C332" t="str">
            <v>Medidores de caudal embridado magnético Ø 1200 mm</v>
          </cell>
          <cell r="D332" t="str">
            <v>u</v>
          </cell>
          <cell r="I332">
            <v>35000</v>
          </cell>
        </row>
        <row r="334">
          <cell r="B334" t="str">
            <v>6.3.1</v>
          </cell>
          <cell r="C334" t="str">
            <v>Manómetro mecánico de Ø = 110 mm</v>
          </cell>
          <cell r="D334" t="str">
            <v>u</v>
          </cell>
          <cell r="I334">
            <v>200</v>
          </cell>
        </row>
        <row r="335">
          <cell r="B335" t="str">
            <v>6.3.2</v>
          </cell>
          <cell r="C335" t="str">
            <v>Manómetro mecánico de Ø = 100 mm</v>
          </cell>
          <cell r="D335" t="str">
            <v>u</v>
          </cell>
          <cell r="I335">
            <v>200</v>
          </cell>
        </row>
        <row r="337">
          <cell r="B337" t="str">
            <v>6.4.1</v>
          </cell>
          <cell r="C337" t="str">
            <v>Compuerta de paso con activador manual de 600 x 600 mm</v>
          </cell>
          <cell r="D337" t="str">
            <v>u</v>
          </cell>
          <cell r="I337">
            <v>3600</v>
          </cell>
        </row>
        <row r="338">
          <cell r="B338" t="str">
            <v>6.4.2</v>
          </cell>
          <cell r="C338" t="str">
            <v>Compuerta de paso con activador manual de 900 x 1700 mm</v>
          </cell>
          <cell r="D338" t="str">
            <v>u</v>
          </cell>
          <cell r="I338">
            <v>11800</v>
          </cell>
        </row>
        <row r="339">
          <cell r="B339" t="str">
            <v>6.4.3</v>
          </cell>
          <cell r="C339" t="str">
            <v>Compuerta de paso con activador manual de 2200 x 1800 mm</v>
          </cell>
          <cell r="D339" t="str">
            <v>u</v>
          </cell>
          <cell r="I339">
            <v>38000</v>
          </cell>
        </row>
        <row r="340">
          <cell r="B340" t="str">
            <v>6.4.4</v>
          </cell>
          <cell r="C340" t="str">
            <v>Compuerta de paso con activador manual de 2500 x 2300 mm</v>
          </cell>
          <cell r="D340" t="str">
            <v>u</v>
          </cell>
          <cell r="I340">
            <v>55000</v>
          </cell>
        </row>
        <row r="341">
          <cell r="B341" t="str">
            <v>6.4.5</v>
          </cell>
          <cell r="C341" t="str">
            <v>Compuerta de paso con activador manual de 2000 x 2300 mm</v>
          </cell>
          <cell r="D341" t="str">
            <v>u</v>
          </cell>
          <cell r="I341">
            <v>47000</v>
          </cell>
        </row>
        <row r="342">
          <cell r="B342" t="str">
            <v>6.4.6</v>
          </cell>
          <cell r="C342" t="str">
            <v>Compuerta de paso con activador manual de 1800 x 2300 mm</v>
          </cell>
          <cell r="D342" t="str">
            <v>u</v>
          </cell>
          <cell r="I342">
            <v>37000</v>
          </cell>
        </row>
        <row r="343">
          <cell r="B343" t="str">
            <v>6.4.7</v>
          </cell>
          <cell r="C343" t="str">
            <v>Compuerta de pared con activador manual Ø = 1000 mm</v>
          </cell>
          <cell r="D343" t="str">
            <v>u</v>
          </cell>
          <cell r="I343">
            <v>14700</v>
          </cell>
        </row>
        <row r="344">
          <cell r="B344" t="str">
            <v>6.4.8</v>
          </cell>
          <cell r="C344" t="str">
            <v>Compuerta de pared con activador manual 600 x 600 mm</v>
          </cell>
          <cell r="D344" t="str">
            <v>u</v>
          </cell>
          <cell r="I344">
            <v>3600</v>
          </cell>
        </row>
        <row r="345">
          <cell r="B345" t="str">
            <v>6.4.9</v>
          </cell>
          <cell r="C345" t="str">
            <v>Compuerta de pared con activador manual 1100 x 2300 mm</v>
          </cell>
          <cell r="D345" t="str">
            <v>u</v>
          </cell>
          <cell r="I345">
            <v>34000</v>
          </cell>
        </row>
        <row r="346">
          <cell r="B346" t="str">
            <v>6.4.10</v>
          </cell>
          <cell r="C346" t="str">
            <v>Compuerta de pared con activador manual Ø = 840 mm</v>
          </cell>
          <cell r="D346" t="str">
            <v>u</v>
          </cell>
          <cell r="I346">
            <v>11000</v>
          </cell>
        </row>
        <row r="347">
          <cell r="B347" t="str">
            <v>6.4.11</v>
          </cell>
          <cell r="C347" t="str">
            <v>Compuerta e pared con activador eléctrico Ø 2000 mm</v>
          </cell>
          <cell r="D347" t="str">
            <v>u</v>
          </cell>
          <cell r="I347">
            <v>46000</v>
          </cell>
        </row>
        <row r="348">
          <cell r="B348" t="str">
            <v>6.4.12</v>
          </cell>
          <cell r="C348" t="str">
            <v>Compuerta e pared con activador eléctrico Ø 800 mm</v>
          </cell>
          <cell r="D348" t="str">
            <v>u</v>
          </cell>
          <cell r="I348">
            <v>14000</v>
          </cell>
        </row>
        <row r="349">
          <cell r="B349" t="str">
            <v>6.4.13</v>
          </cell>
          <cell r="C349" t="str">
            <v>Compuerta e pared con activador eléctrico Ø 1700 mm</v>
          </cell>
          <cell r="D349" t="str">
            <v>u</v>
          </cell>
          <cell r="I349">
            <v>43000</v>
          </cell>
        </row>
        <row r="350">
          <cell r="B350" t="str">
            <v>6.4.14</v>
          </cell>
          <cell r="C350" t="str">
            <v>Compuerta e pared con activador eléctrico Ø 450 mm</v>
          </cell>
          <cell r="D350" t="str">
            <v>u</v>
          </cell>
          <cell r="I350">
            <v>9000</v>
          </cell>
        </row>
        <row r="351">
          <cell r="B351" t="str">
            <v>6.4.15</v>
          </cell>
          <cell r="C351" t="str">
            <v>Compuerta e pared con activador eléctrico Ø 1000 mm</v>
          </cell>
          <cell r="D351" t="str">
            <v>u</v>
          </cell>
          <cell r="I351">
            <v>17000</v>
          </cell>
        </row>
        <row r="352">
          <cell r="B352" t="str">
            <v>6.4.16</v>
          </cell>
          <cell r="C352" t="str">
            <v>Compuerta e pared con activador eléctrico  de 2000 x 2500 mm</v>
          </cell>
          <cell r="D352" t="str">
            <v>u</v>
          </cell>
          <cell r="I352">
            <v>56000</v>
          </cell>
        </row>
        <row r="353">
          <cell r="B353" t="str">
            <v>6.4.17</v>
          </cell>
          <cell r="C353" t="str">
            <v>Compuerta 50 x 50 cm</v>
          </cell>
          <cell r="D353" t="str">
            <v>u</v>
          </cell>
          <cell r="I353">
            <v>2500</v>
          </cell>
        </row>
        <row r="354">
          <cell r="B354" t="str">
            <v>6.4.18</v>
          </cell>
          <cell r="C354" t="str">
            <v>Compuerta 50 x 30 cm</v>
          </cell>
          <cell r="D354" t="str">
            <v>u</v>
          </cell>
          <cell r="I354">
            <v>1500</v>
          </cell>
        </row>
        <row r="355">
          <cell r="B355" t="str">
            <v>6.4.19</v>
          </cell>
          <cell r="C355" t="str">
            <v>Compuerta de paso con activador manual de 1250 x 1000 mm</v>
          </cell>
          <cell r="D355" t="str">
            <v>u</v>
          </cell>
          <cell r="I355">
            <v>9650</v>
          </cell>
        </row>
        <row r="356">
          <cell r="B356" t="str">
            <v>6.4.20</v>
          </cell>
          <cell r="C356" t="str">
            <v>Compuerta de pared con activador manual de 1250 x 1000 mm</v>
          </cell>
          <cell r="D356" t="str">
            <v>u</v>
          </cell>
          <cell r="I356">
            <v>9650</v>
          </cell>
        </row>
        <row r="357">
          <cell r="B357" t="str">
            <v>6.4.21</v>
          </cell>
          <cell r="C357" t="str">
            <v>Compuerta de paso con activador manual de 1150 x 1500 mm</v>
          </cell>
          <cell r="D357" t="str">
            <v>u</v>
          </cell>
          <cell r="I357">
            <v>13500</v>
          </cell>
        </row>
        <row r="358">
          <cell r="B358" t="str">
            <v>6.4.22</v>
          </cell>
          <cell r="C358" t="str">
            <v>Compuerta e pared con activador eléctrico Ø 900 mm</v>
          </cell>
          <cell r="D358" t="str">
            <v>u</v>
          </cell>
          <cell r="I358">
            <v>15000</v>
          </cell>
        </row>
        <row r="359">
          <cell r="B359" t="str">
            <v>6.4.23</v>
          </cell>
          <cell r="C359" t="str">
            <v>Compuerta de paso con activador manual D=500 mm</v>
          </cell>
          <cell r="D359" t="str">
            <v>u</v>
          </cell>
          <cell r="I359">
            <v>2000</v>
          </cell>
        </row>
        <row r="361">
          <cell r="B361" t="str">
            <v>6.5.1</v>
          </cell>
          <cell r="C361" t="str">
            <v>Rejillas manuales de 1300 x 1200 mm</v>
          </cell>
          <cell r="D361" t="str">
            <v>u</v>
          </cell>
          <cell r="I361">
            <v>2500</v>
          </cell>
        </row>
        <row r="362">
          <cell r="B362" t="str">
            <v>6.5.2</v>
          </cell>
          <cell r="C362" t="str">
            <v>Rejillas manuales de  700 x  1200 mm</v>
          </cell>
          <cell r="D362" t="str">
            <v>u</v>
          </cell>
          <cell r="I362">
            <v>2000</v>
          </cell>
        </row>
        <row r="363">
          <cell r="B363" t="str">
            <v>6.5.3</v>
          </cell>
          <cell r="C363" t="str">
            <v>Rejillas manuales de 2400 x 2550 mm</v>
          </cell>
          <cell r="D363" t="str">
            <v>u</v>
          </cell>
          <cell r="I363">
            <v>5000</v>
          </cell>
        </row>
        <row r="364">
          <cell r="B364" t="str">
            <v>6.5.4</v>
          </cell>
          <cell r="C364" t="str">
            <v>Rejillas manuales de 1000 x 1500 mm</v>
          </cell>
          <cell r="D364" t="str">
            <v>u</v>
          </cell>
          <cell r="I364">
            <v>4000</v>
          </cell>
        </row>
        <row r="365">
          <cell r="B365" t="str">
            <v>6.5.5</v>
          </cell>
          <cell r="C365" t="str">
            <v>Rejilla mecánica</v>
          </cell>
          <cell r="D365" t="str">
            <v>u</v>
          </cell>
          <cell r="I365">
            <v>300000</v>
          </cell>
        </row>
        <row r="366">
          <cell r="B366" t="str">
            <v>6.5.6</v>
          </cell>
          <cell r="C366" t="str">
            <v>Limpiador manual de rejillas</v>
          </cell>
          <cell r="D366" t="str">
            <v>u</v>
          </cell>
          <cell r="I366">
            <v>200</v>
          </cell>
        </row>
        <row r="368">
          <cell r="B368" t="str">
            <v>6.6.1</v>
          </cell>
          <cell r="C368" t="str">
            <v>Grúa clase A Puente - Monorriel capacidad de carga de 5 ton.</v>
          </cell>
          <cell r="D368" t="str">
            <v>u</v>
          </cell>
          <cell r="I368">
            <v>40000</v>
          </cell>
        </row>
        <row r="369">
          <cell r="B369" t="str">
            <v>6.6.2</v>
          </cell>
          <cell r="C369" t="str">
            <v>Grúa clase A Puente - Monorriel con capacidad de carga de 3 ton.</v>
          </cell>
          <cell r="D369" t="str">
            <v>u</v>
          </cell>
          <cell r="I369">
            <v>30000</v>
          </cell>
        </row>
        <row r="370">
          <cell r="B370" t="str">
            <v>6.6.3</v>
          </cell>
          <cell r="C370" t="str">
            <v>Grúa de clase A Brazo mecánico con capacidad de carga de 5 ton.</v>
          </cell>
          <cell r="D370" t="str">
            <v>u</v>
          </cell>
          <cell r="I370">
            <v>10000</v>
          </cell>
        </row>
        <row r="371">
          <cell r="B371" t="str">
            <v>6.6.4</v>
          </cell>
          <cell r="C371" t="str">
            <v>Grúa de clase A Brazo mecánico con capacidad de carga de 3 ton.</v>
          </cell>
          <cell r="D371" t="str">
            <v>u</v>
          </cell>
          <cell r="I371">
            <v>8000</v>
          </cell>
        </row>
        <row r="373">
          <cell r="B373" t="str">
            <v>6.7.1</v>
          </cell>
          <cell r="C373" t="str">
            <v>Mezclador</v>
          </cell>
          <cell r="D373" t="str">
            <v>u</v>
          </cell>
          <cell r="I373">
            <v>7000</v>
          </cell>
        </row>
        <row r="375">
          <cell r="B375" t="str">
            <v>6.8.1</v>
          </cell>
          <cell r="C375" t="str">
            <v>Sistema de ventilación y tratamiento de olores para 2800 m3/h</v>
          </cell>
          <cell r="D375" t="str">
            <v>u</v>
          </cell>
          <cell r="I375">
            <v>20000</v>
          </cell>
        </row>
        <row r="376">
          <cell r="B376" t="str">
            <v>6.8.2</v>
          </cell>
          <cell r="C376" t="str">
            <v>Sistema de ventilación y tratamiento de olores para 25000 m3/h</v>
          </cell>
          <cell r="D376" t="str">
            <v>u</v>
          </cell>
          <cell r="I376">
            <v>60000</v>
          </cell>
        </row>
        <row r="377">
          <cell r="B377" t="str">
            <v>6.8.3</v>
          </cell>
          <cell r="C377" t="str">
            <v>Sistema  de ventilación y tratamiento de olores para 15500 m3/h</v>
          </cell>
          <cell r="D377" t="str">
            <v>u</v>
          </cell>
          <cell r="I377">
            <v>40000</v>
          </cell>
        </row>
        <row r="378">
          <cell r="B378" t="str">
            <v>6.8.4</v>
          </cell>
          <cell r="C378" t="str">
            <v>Sistema de ventilación y tratamiento de olores para 1570 m3/h</v>
          </cell>
          <cell r="D378" t="str">
            <v>u</v>
          </cell>
          <cell r="I378">
            <v>10000</v>
          </cell>
        </row>
        <row r="380">
          <cell r="B380" t="str">
            <v>6.9.1</v>
          </cell>
          <cell r="C380" t="str">
            <v>Compactador</v>
          </cell>
          <cell r="D380" t="str">
            <v>u</v>
          </cell>
          <cell r="I380">
            <v>7000</v>
          </cell>
        </row>
        <row r="382">
          <cell r="B382" t="str">
            <v>6.11.1</v>
          </cell>
          <cell r="C382" t="str">
            <v>Tubería de conducción de acero Ø 100 mm</v>
          </cell>
          <cell r="D382" t="str">
            <v>ml</v>
          </cell>
          <cell r="I382">
            <v>32.130000000000003</v>
          </cell>
        </row>
        <row r="383">
          <cell r="B383" t="str">
            <v>6.11.2</v>
          </cell>
          <cell r="C383" t="str">
            <v>Tubería de conducción de acero Ø 110 mm</v>
          </cell>
          <cell r="D383" t="str">
            <v>ml</v>
          </cell>
          <cell r="I383">
            <v>32</v>
          </cell>
        </row>
        <row r="384">
          <cell r="B384" t="str">
            <v>6.11.3</v>
          </cell>
          <cell r="C384" t="str">
            <v>Tubería de conducción de acero Ø 150 mm</v>
          </cell>
          <cell r="D384" t="str">
            <v>ml</v>
          </cell>
          <cell r="I384">
            <v>36.3825</v>
          </cell>
        </row>
        <row r="385">
          <cell r="B385" t="str">
            <v>6.11.4</v>
          </cell>
          <cell r="C385" t="str">
            <v>Tubería de  conducción de acero Ø 200 mm</v>
          </cell>
          <cell r="D385" t="str">
            <v>ml</v>
          </cell>
          <cell r="I385">
            <v>48.951000000000001</v>
          </cell>
        </row>
        <row r="386">
          <cell r="B386" t="str">
            <v>6.11.5</v>
          </cell>
          <cell r="C386" t="str">
            <v>Tubería de conducción de acero Ø 250 mm</v>
          </cell>
          <cell r="D386" t="str">
            <v>ml</v>
          </cell>
          <cell r="I386">
            <v>63.504000000000005</v>
          </cell>
        </row>
        <row r="387">
          <cell r="B387" t="str">
            <v>6.11.6</v>
          </cell>
          <cell r="C387" t="str">
            <v>Tubería de conducción de acero Ø 300 mm</v>
          </cell>
          <cell r="D387" t="str">
            <v>ml</v>
          </cell>
          <cell r="I387">
            <v>80.703000000000003</v>
          </cell>
        </row>
        <row r="388">
          <cell r="B388" t="str">
            <v>6.11.7</v>
          </cell>
          <cell r="C388" t="str">
            <v>Tubería de conducción de acero Ø 500 mm</v>
          </cell>
          <cell r="D388" t="str">
            <v>ml</v>
          </cell>
          <cell r="I388">
            <v>173.31300000000002</v>
          </cell>
        </row>
        <row r="389">
          <cell r="B389" t="str">
            <v>6.11.8</v>
          </cell>
          <cell r="C389" t="str">
            <v>Tubería de conducción de acero Ø 600 mm</v>
          </cell>
          <cell r="D389" t="str">
            <v>ml</v>
          </cell>
          <cell r="I389">
            <v>224.91</v>
          </cell>
        </row>
        <row r="390">
          <cell r="B390" t="str">
            <v>6.11.9</v>
          </cell>
          <cell r="C390" t="str">
            <v>Tubería de conducción de acero Ø 1000 mm</v>
          </cell>
          <cell r="D390" t="str">
            <v>ml</v>
          </cell>
          <cell r="I390">
            <v>492.75</v>
          </cell>
        </row>
        <row r="391">
          <cell r="B391" t="str">
            <v>6.11.10</v>
          </cell>
          <cell r="C391" t="str">
            <v>Tubería de conducción de acero Ø 1200 mm</v>
          </cell>
          <cell r="D391" t="str">
            <v>ml</v>
          </cell>
          <cell r="I391">
            <v>726.327</v>
          </cell>
        </row>
        <row r="393">
          <cell r="B393" t="str">
            <v>6.12.1</v>
          </cell>
          <cell r="C393" t="str">
            <v xml:space="preserve">Junta flexible Ø 200 mm </v>
          </cell>
          <cell r="D393" t="str">
            <v>u</v>
          </cell>
          <cell r="I393">
            <v>406.35</v>
          </cell>
        </row>
        <row r="394">
          <cell r="B394" t="str">
            <v>6.12.2</v>
          </cell>
          <cell r="C394" t="str">
            <v>Junta flexible Ø 250 mm</v>
          </cell>
          <cell r="D394" t="str">
            <v>u</v>
          </cell>
          <cell r="I394">
            <v>490.05</v>
          </cell>
        </row>
        <row r="395">
          <cell r="B395" t="str">
            <v>6.12.3</v>
          </cell>
          <cell r="C395" t="str">
            <v>Junta flexible Ø 300 mm</v>
          </cell>
          <cell r="D395" t="str">
            <v>u</v>
          </cell>
          <cell r="I395">
            <v>592.65</v>
          </cell>
        </row>
        <row r="396">
          <cell r="B396" t="str">
            <v>6.12.4</v>
          </cell>
          <cell r="C396" t="str">
            <v>Junta flexible Ø 600 mm</v>
          </cell>
          <cell r="D396" t="str">
            <v>u</v>
          </cell>
          <cell r="I396">
            <v>1278.45</v>
          </cell>
        </row>
        <row r="397">
          <cell r="B397" t="str">
            <v>6.12.5</v>
          </cell>
          <cell r="C397" t="str">
            <v>Junta dresser Ø 500 mm</v>
          </cell>
          <cell r="D397" t="str">
            <v>u</v>
          </cell>
          <cell r="I397">
            <v>202.5</v>
          </cell>
        </row>
        <row r="398">
          <cell r="B398" t="str">
            <v>6.12.6</v>
          </cell>
          <cell r="C398" t="str">
            <v>Junta dresser Ø 1200 mm</v>
          </cell>
          <cell r="D398" t="str">
            <v>u</v>
          </cell>
          <cell r="I398">
            <v>378</v>
          </cell>
        </row>
        <row r="400">
          <cell r="B400" t="str">
            <v>6.13.1</v>
          </cell>
          <cell r="C400" t="str">
            <v>Válvulas de paso embridada, de cuchilla  Ø 110  mm</v>
          </cell>
          <cell r="D400" t="str">
            <v>u</v>
          </cell>
          <cell r="I400">
            <v>954.45</v>
          </cell>
        </row>
        <row r="401">
          <cell r="B401" t="str">
            <v>6.13.2</v>
          </cell>
          <cell r="C401" t="str">
            <v>Válvulas de paso embridada, de cuchilla  Ø 150  mm</v>
          </cell>
          <cell r="D401" t="str">
            <v>u</v>
          </cell>
          <cell r="I401">
            <v>1177.2</v>
          </cell>
        </row>
        <row r="402">
          <cell r="B402" t="str">
            <v>6.13.3</v>
          </cell>
          <cell r="C402" t="str">
            <v>Válvulas de paso embridada, de cuchilla  Ø 250  mm</v>
          </cell>
          <cell r="D402" t="str">
            <v>u</v>
          </cell>
          <cell r="I402">
            <v>1868.4</v>
          </cell>
        </row>
        <row r="403">
          <cell r="B403" t="str">
            <v>6.13.4</v>
          </cell>
          <cell r="C403" t="str">
            <v>Válvulas de paso embridada, de cuchilla  Ø 300  mm</v>
          </cell>
          <cell r="D403" t="str">
            <v>u</v>
          </cell>
          <cell r="I403">
            <v>2837.7</v>
          </cell>
        </row>
        <row r="404">
          <cell r="B404" t="str">
            <v>6.13.5</v>
          </cell>
          <cell r="C404" t="str">
            <v>Válvulas de paso embridada, de cuchilla  Ø 600  mm</v>
          </cell>
          <cell r="D404" t="str">
            <v>u</v>
          </cell>
          <cell r="I404">
            <v>9571.5</v>
          </cell>
        </row>
        <row r="405">
          <cell r="B405" t="str">
            <v>6.13.6</v>
          </cell>
          <cell r="C405" t="str">
            <v>Válvulas de paso embridada, de cuchilla  Ø 500  mm</v>
          </cell>
          <cell r="D405" t="str">
            <v>u</v>
          </cell>
          <cell r="I405">
            <v>9000</v>
          </cell>
        </row>
        <row r="407">
          <cell r="B407" t="str">
            <v>6.14.1</v>
          </cell>
          <cell r="C407" t="str">
            <v>Válvulas de alivio para sobrepresión embridada 10 bar, Ø 250 mm</v>
          </cell>
          <cell r="D407" t="str">
            <v>u</v>
          </cell>
          <cell r="I407">
            <v>1868.4</v>
          </cell>
        </row>
        <row r="408">
          <cell r="B408" t="str">
            <v>6.14.2</v>
          </cell>
          <cell r="C408" t="str">
            <v>Válvulas de alivio para sobrepresión embridada 10 bar, Ø 100 mm</v>
          </cell>
          <cell r="D408" t="str">
            <v>u</v>
          </cell>
          <cell r="I408">
            <v>3375</v>
          </cell>
        </row>
        <row r="410">
          <cell r="B410" t="str">
            <v>6.15.1</v>
          </cell>
          <cell r="C410" t="str">
            <v>Válvula de retención ø 100 mm unión embridada</v>
          </cell>
          <cell r="D410" t="str">
            <v>u</v>
          </cell>
          <cell r="I410">
            <v>200</v>
          </cell>
        </row>
        <row r="411">
          <cell r="B411" t="str">
            <v>6.15.2</v>
          </cell>
          <cell r="C411" t="str">
            <v>Válvula de retención ø 200 mm unión embridada</v>
          </cell>
          <cell r="D411" t="str">
            <v>u</v>
          </cell>
          <cell r="I411">
            <v>360</v>
          </cell>
        </row>
        <row r="412">
          <cell r="B412" t="str">
            <v>6.15.3</v>
          </cell>
          <cell r="C412" t="str">
            <v>Válvula de retención ø 250 mm unión embridada</v>
          </cell>
          <cell r="D412" t="str">
            <v>u</v>
          </cell>
          <cell r="I412">
            <v>1080</v>
          </cell>
        </row>
        <row r="413">
          <cell r="B413" t="str">
            <v>6.15.4</v>
          </cell>
          <cell r="C413" t="str">
            <v>Válvula de retención ø 300 mm unión embridada</v>
          </cell>
          <cell r="D413" t="str">
            <v>u</v>
          </cell>
          <cell r="I413">
            <v>1440</v>
          </cell>
        </row>
        <row r="414">
          <cell r="B414" t="str">
            <v>6.15.5</v>
          </cell>
          <cell r="C414" t="str">
            <v>Válvula de retención ø 400 mm unión embridada</v>
          </cell>
          <cell r="D414" t="str">
            <v>u</v>
          </cell>
          <cell r="I414">
            <v>1980</v>
          </cell>
        </row>
        <row r="415">
          <cell r="B415" t="str">
            <v>6.15.6</v>
          </cell>
          <cell r="C415" t="str">
            <v>Válvula de retención ø 450 mm unión embridada</v>
          </cell>
          <cell r="D415" t="str">
            <v>u</v>
          </cell>
          <cell r="I415">
            <v>3240</v>
          </cell>
        </row>
        <row r="416">
          <cell r="B416" t="str">
            <v>6.15.7</v>
          </cell>
          <cell r="C416" t="str">
            <v>Válvula de retención ø 500 mm unión embridada</v>
          </cell>
          <cell r="D416" t="str">
            <v>u</v>
          </cell>
          <cell r="I416">
            <v>3870</v>
          </cell>
        </row>
        <row r="417">
          <cell r="B417" t="str">
            <v>6.15.8</v>
          </cell>
          <cell r="C417" t="str">
            <v>Válvula de retención ø 1050 mm unión embridada</v>
          </cell>
          <cell r="D417" t="str">
            <v>u</v>
          </cell>
        </row>
        <row r="418">
          <cell r="B418" t="str">
            <v>6.15.9</v>
          </cell>
          <cell r="C418" t="str">
            <v>Válvula de retención ø 1200 mm unión embridada</v>
          </cell>
          <cell r="D418" t="str">
            <v>u</v>
          </cell>
        </row>
        <row r="419">
          <cell r="B419" t="str">
            <v>6.15.10</v>
          </cell>
          <cell r="C419" t="str">
            <v>Válvula de retención horizontal Ø 300 mm</v>
          </cell>
          <cell r="D419" t="str">
            <v>u</v>
          </cell>
          <cell r="I419">
            <v>3597.4125000000004</v>
          </cell>
        </row>
        <row r="420">
          <cell r="B420" t="str">
            <v>6.15.11</v>
          </cell>
          <cell r="C420" t="str">
            <v>Válvula de retención horizontal Ø 600  mm</v>
          </cell>
          <cell r="D420" t="str">
            <v>u</v>
          </cell>
          <cell r="I420">
            <v>14389.65</v>
          </cell>
        </row>
        <row r="421">
          <cell r="B421" t="str">
            <v>6.15.12</v>
          </cell>
          <cell r="C421" t="str">
            <v xml:space="preserve">Válvula de retención tipo Tide Flex 37 o similar D = 500 </v>
          </cell>
          <cell r="D421" t="str">
            <v>u</v>
          </cell>
          <cell r="I421">
            <v>4000</v>
          </cell>
        </row>
        <row r="422">
          <cell r="B422" t="str">
            <v>6.15.13</v>
          </cell>
          <cell r="C422" t="str">
            <v>Válvula de retención tipo Tide Flex TF2  o similar D = 500</v>
          </cell>
          <cell r="D422" t="str">
            <v>u</v>
          </cell>
          <cell r="I422">
            <v>3500</v>
          </cell>
        </row>
        <row r="423">
          <cell r="B423" t="str">
            <v>6.16.1</v>
          </cell>
          <cell r="C423" t="str">
            <v>Válvula de aire de doble boya Ø 110 mm</v>
          </cell>
          <cell r="D423" t="str">
            <v>u</v>
          </cell>
          <cell r="I423">
            <v>2554.1999999999998</v>
          </cell>
        </row>
        <row r="424">
          <cell r="B424" t="str">
            <v>6.16.2</v>
          </cell>
          <cell r="C424" t="str">
            <v>Válvula de aire de doble boya Ø 100 mm</v>
          </cell>
          <cell r="D424" t="str">
            <v>u</v>
          </cell>
          <cell r="I424">
            <v>2554.1999999999998</v>
          </cell>
        </row>
        <row r="425">
          <cell r="B425" t="str">
            <v>6.16.3</v>
          </cell>
          <cell r="C425" t="str">
            <v xml:space="preserve">Válvula de aire ø 1" </v>
          </cell>
          <cell r="D425" t="str">
            <v>u</v>
          </cell>
          <cell r="I425">
            <v>107.4</v>
          </cell>
        </row>
        <row r="426">
          <cell r="B426" t="str">
            <v>6.16.4</v>
          </cell>
          <cell r="C426" t="str">
            <v>Válvula de aire ø 2"</v>
          </cell>
          <cell r="D426" t="str">
            <v>u</v>
          </cell>
          <cell r="I426">
            <v>792</v>
          </cell>
        </row>
        <row r="427">
          <cell r="B427" t="str">
            <v>6.16.5</v>
          </cell>
          <cell r="C427" t="str">
            <v>Válvula de aire ø 3"</v>
          </cell>
          <cell r="D427" t="str">
            <v>u</v>
          </cell>
          <cell r="I427">
            <v>1320</v>
          </cell>
        </row>
        <row r="428">
          <cell r="B428" t="str">
            <v>6.16.6</v>
          </cell>
          <cell r="C428" t="str">
            <v>Válvula de aire ø 4"</v>
          </cell>
          <cell r="D428" t="str">
            <v>u</v>
          </cell>
          <cell r="I428">
            <v>1980</v>
          </cell>
        </row>
        <row r="429">
          <cell r="B429" t="str">
            <v>6.16.7</v>
          </cell>
          <cell r="C429" t="str">
            <v>Válvula de aire ø 6"</v>
          </cell>
          <cell r="D429" t="str">
            <v>u</v>
          </cell>
          <cell r="I429">
            <v>3795</v>
          </cell>
        </row>
        <row r="430">
          <cell r="B430" t="str">
            <v>6.16.8</v>
          </cell>
          <cell r="C430" t="str">
            <v>Válvula de aire ø 8"</v>
          </cell>
          <cell r="D430" t="str">
            <v>u</v>
          </cell>
          <cell r="I430">
            <v>5610</v>
          </cell>
        </row>
        <row r="432">
          <cell r="B432" t="str">
            <v>6.17.1</v>
          </cell>
          <cell r="C432" t="str">
            <v>Válvula de compuerta HD ø 100 mm unión embridada</v>
          </cell>
          <cell r="D432" t="str">
            <v>u</v>
          </cell>
          <cell r="I432">
            <v>450</v>
          </cell>
        </row>
        <row r="433">
          <cell r="B433" t="str">
            <v>6.17.2</v>
          </cell>
          <cell r="C433" t="str">
            <v>Válvula de compuerta HD ø 200 mm unión embridada</v>
          </cell>
          <cell r="D433" t="str">
            <v>u</v>
          </cell>
          <cell r="I433">
            <v>1224</v>
          </cell>
        </row>
        <row r="434">
          <cell r="B434" t="str">
            <v>6.17.3</v>
          </cell>
          <cell r="C434" t="str">
            <v>Válvula de compuerta HD  ø 250 mm unión embridada</v>
          </cell>
          <cell r="D434" t="str">
            <v>u</v>
          </cell>
          <cell r="I434">
            <v>1980</v>
          </cell>
        </row>
        <row r="435">
          <cell r="B435" t="str">
            <v>6.17.4</v>
          </cell>
          <cell r="C435" t="str">
            <v>Válvula de compuerta HD  ø 300 mm unión embridada</v>
          </cell>
          <cell r="D435" t="str">
            <v>u</v>
          </cell>
          <cell r="I435">
            <v>2790</v>
          </cell>
        </row>
        <row r="436">
          <cell r="B436" t="str">
            <v>6.17.5</v>
          </cell>
          <cell r="C436" t="str">
            <v>Válvula de compuerta HD  ø 400 mm unión embridada</v>
          </cell>
          <cell r="D436" t="str">
            <v>u</v>
          </cell>
          <cell r="I436">
            <v>5220</v>
          </cell>
        </row>
        <row r="437">
          <cell r="B437" t="str">
            <v>6.17.6</v>
          </cell>
          <cell r="C437" t="str">
            <v>Válvula de compuerta HD  ø 450 mm unión embridada</v>
          </cell>
          <cell r="D437" t="str">
            <v>u</v>
          </cell>
          <cell r="I437">
            <v>6480</v>
          </cell>
        </row>
        <row r="438">
          <cell r="B438" t="str">
            <v>6.17.7</v>
          </cell>
          <cell r="C438" t="str">
            <v>Válvula de compuerta HD  ø 500 mm unión embridada</v>
          </cell>
          <cell r="D438" t="str">
            <v>u</v>
          </cell>
          <cell r="I438">
            <v>8100</v>
          </cell>
        </row>
        <row r="439">
          <cell r="B439" t="str">
            <v>6.17.8</v>
          </cell>
          <cell r="C439" t="str">
            <v>Válvula de compuerta HD  ø 1050 mm unión embridada</v>
          </cell>
          <cell r="D439" t="str">
            <v>u</v>
          </cell>
          <cell r="I439">
            <v>20574</v>
          </cell>
        </row>
        <row r="440">
          <cell r="B440" t="str">
            <v>6.17.9</v>
          </cell>
          <cell r="C440" t="str">
            <v>Válvula de compuerta HD  ø 1200 mm unión embridada</v>
          </cell>
          <cell r="D440" t="str">
            <v>u</v>
          </cell>
          <cell r="I440">
            <v>30960</v>
          </cell>
        </row>
        <row r="442">
          <cell r="B442" t="str">
            <v>6.18.1</v>
          </cell>
          <cell r="C442" t="str">
            <v>Paso de Estero con tubería PVC ø 200 mm, incluye obra civil y accesorios</v>
          </cell>
          <cell r="D442" t="str">
            <v>m</v>
          </cell>
          <cell r="I442">
            <v>72.87</v>
          </cell>
        </row>
        <row r="443">
          <cell r="B443" t="str">
            <v>6.18.2</v>
          </cell>
          <cell r="C443" t="str">
            <v>Paso de Estero con tubería HD ø 500 mm, incluye obra civil y accesorios</v>
          </cell>
          <cell r="D443" t="str">
            <v>m</v>
          </cell>
          <cell r="I443">
            <v>545.85</v>
          </cell>
        </row>
        <row r="444">
          <cell r="B444" t="str">
            <v>6.18.3</v>
          </cell>
          <cell r="C444" t="str">
            <v>Paso de Estero con tubería HD ø 1050 mm, incluye obra civil y accesorios</v>
          </cell>
          <cell r="D444" t="str">
            <v>m</v>
          </cell>
          <cell r="I444">
            <v>1389.36</v>
          </cell>
        </row>
        <row r="445">
          <cell r="B445" t="str">
            <v>6.18.4</v>
          </cell>
          <cell r="C445" t="str">
            <v>Paso de Estero con tubería HD ø 1200 mm, incluye obra civil y accesorios</v>
          </cell>
          <cell r="D445" t="str">
            <v>m</v>
          </cell>
          <cell r="I445">
            <v>1167.77</v>
          </cell>
        </row>
        <row r="447">
          <cell r="B447" t="str">
            <v>6.19.1</v>
          </cell>
          <cell r="C447" t="str">
            <v>Tubería de PRFV Diametro 500 mm</v>
          </cell>
          <cell r="D447" t="str">
            <v>kg</v>
          </cell>
          <cell r="I447">
            <v>2.2999999999999998</v>
          </cell>
        </row>
        <row r="448">
          <cell r="B448" t="str">
            <v>6.19.2</v>
          </cell>
          <cell r="C448" t="str">
            <v>Tubería de PRFV Diámetro 350 mm</v>
          </cell>
          <cell r="D448" t="str">
            <v>kg</v>
          </cell>
          <cell r="I448">
            <v>2.2999999999999998</v>
          </cell>
        </row>
        <row r="449">
          <cell r="B449" t="str">
            <v>6.19.3</v>
          </cell>
          <cell r="C449" t="str">
            <v>Tubería de PRFV Diámetro 300 mm</v>
          </cell>
          <cell r="D449" t="str">
            <v>kg</v>
          </cell>
          <cell r="I449">
            <v>2.2999999999999998</v>
          </cell>
        </row>
        <row r="450">
          <cell r="B450" t="str">
            <v>6.19.4</v>
          </cell>
          <cell r="C450" t="str">
            <v>Tubería de PRFV Diámetro 200 mm</v>
          </cell>
          <cell r="D450" t="str">
            <v>kg</v>
          </cell>
          <cell r="I450">
            <v>2.2999999999999998</v>
          </cell>
        </row>
        <row r="454">
          <cell r="B454" t="str">
            <v>6.20.1</v>
          </cell>
          <cell r="C454" t="str">
            <v>Emisario de la Estación de Tratamiento Fenacoopar</v>
          </cell>
          <cell r="D454" t="str">
            <v>glb</v>
          </cell>
          <cell r="I454">
            <v>500000</v>
          </cell>
        </row>
        <row r="455">
          <cell r="B455" t="str">
            <v>6.20.2</v>
          </cell>
          <cell r="C455" t="str">
            <v>Emisario de la Estación de Tratamiento Algorada</v>
          </cell>
          <cell r="D455" t="str">
            <v>glb</v>
          </cell>
          <cell r="I455">
            <v>900000</v>
          </cell>
        </row>
        <row r="456">
          <cell r="B456" t="str">
            <v>6.20.3</v>
          </cell>
          <cell r="C456" t="str">
            <v>Emisario de la Estación de Tratamiento San Lorenzo</v>
          </cell>
          <cell r="D456" t="str">
            <v>glb</v>
          </cell>
          <cell r="I456">
            <v>1200000</v>
          </cell>
        </row>
        <row r="458">
          <cell r="B458" t="str">
            <v>OTROS RUBROS</v>
          </cell>
        </row>
        <row r="459">
          <cell r="B459" t="str">
            <v>6.21.1</v>
          </cell>
          <cell r="C459" t="str">
            <v>Aerador flotante tipo aspirador de 20 KW</v>
          </cell>
          <cell r="D459" t="str">
            <v>u</v>
          </cell>
          <cell r="I459">
            <v>18000</v>
          </cell>
        </row>
        <row r="460">
          <cell r="B460" t="str">
            <v>6.21.2</v>
          </cell>
          <cell r="C460" t="str">
            <v>Aerador flotante tipo aspirador de 11 KW</v>
          </cell>
          <cell r="D460" t="str">
            <v>u</v>
          </cell>
          <cell r="I460">
            <v>14000</v>
          </cell>
        </row>
        <row r="462">
          <cell r="B462" t="str">
            <v>6.22.1</v>
          </cell>
          <cell r="C462" t="str">
            <v>Tapas de acero inoxidable</v>
          </cell>
          <cell r="D462" t="str">
            <v>Kg.</v>
          </cell>
          <cell r="I462">
            <v>7</v>
          </cell>
        </row>
        <row r="463">
          <cell r="B463" t="str">
            <v>6.22.2</v>
          </cell>
          <cell r="C463" t="str">
            <v>Plataforma de acero inoxidable</v>
          </cell>
          <cell r="D463" t="str">
            <v>Kg.</v>
          </cell>
          <cell r="I463">
            <v>7</v>
          </cell>
        </row>
        <row r="464">
          <cell r="B464" t="str">
            <v>6.22.3</v>
          </cell>
          <cell r="C464" t="str">
            <v>Pasamanos de acero inoxidable</v>
          </cell>
          <cell r="D464" t="str">
            <v>Kg.</v>
          </cell>
          <cell r="I464">
            <v>10</v>
          </cell>
        </row>
        <row r="465">
          <cell r="B465" t="str">
            <v>6.22.4</v>
          </cell>
          <cell r="C465" t="str">
            <v>Escaleras de acero inoxidable</v>
          </cell>
          <cell r="D465" t="str">
            <v>Kg.</v>
          </cell>
          <cell r="I465">
            <v>10</v>
          </cell>
        </row>
        <row r="466">
          <cell r="B466" t="str">
            <v>6.22.5</v>
          </cell>
          <cell r="C466" t="str">
            <v>Vertedero de acero inoxidable</v>
          </cell>
          <cell r="D466" t="str">
            <v>Kg.</v>
          </cell>
          <cell r="I466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 2$"/>
      <sheetName val="Acta 2$ Adic"/>
      <sheetName val="Acta 3"/>
      <sheetName val="Acta 4"/>
      <sheetName val="Import"/>
      <sheetName val="Resumen"/>
      <sheetName val="RQM"/>
      <sheetName val="RQM Import"/>
      <sheetName val="Rol1"/>
      <sheetName val="Hoja1"/>
      <sheetName val="Hoja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3"/>
      <sheetName val="Crono (2)"/>
      <sheetName val="Ingrseso"/>
      <sheetName val="Aportes"/>
      <sheetName val="cronograma"/>
      <sheetName val="COSTO DE CONSTRUCCION "/>
      <sheetName val="EsqIng"/>
      <sheetName val="Flujo de Caja 24 MESES"/>
      <sheetName val="Entradas e Hipotecas"/>
      <sheetName val="COSTOS LA SABANA V07-2 Best"/>
      <sheetName val="Hoja6"/>
      <sheetName val="COSTOS LA SABANA V07-2 Base"/>
      <sheetName val="Flujo de Caja 20-80 30 MESES"/>
      <sheetName val="Flujo Resumen"/>
      <sheetName val="FLUJO COSTOS"/>
      <sheetName val="COSTOS DIRECTOS FINALES"/>
      <sheetName val="Entradas e Hipotecas 30 MESES"/>
      <sheetName val="PREOPERATIVOS (2)"/>
      <sheetName val="Hipotesis Ingresos"/>
      <sheetName val="Flujo de Ingresos 1 CS8"/>
      <sheetName val="Flujo de Ingresos 2 CS8"/>
      <sheetName val="Flujo de Ingresos 2"/>
      <sheetName val="Entradas F2"/>
      <sheetName val="Entradas F2 Final"/>
      <sheetName val="Flujo de Ingresos 3"/>
      <sheetName val="Entradas F3 Final"/>
      <sheetName val="Entradas F3"/>
      <sheetName val="Flujo de Ingresos 4"/>
      <sheetName val="Entradas F4 Final"/>
      <sheetName val="Entradas F4"/>
      <sheetName val="Entradas F2 CS8"/>
      <sheetName val="LISTA PRECIOS"/>
      <sheetName val="Cronograma Ing. Lascano"/>
      <sheetName val="Tabla 2"/>
      <sheetName val="Tabla 3"/>
      <sheetName val="Tabla Amortiz CFN"/>
      <sheetName val="LISTA PRECIOS F2"/>
      <sheetName val="LISTA DE PRECIOS F3"/>
      <sheetName val="LISTA DE PRECIOS F4"/>
      <sheetName val="Hoja1"/>
      <sheetName val="Hoja2"/>
      <sheetName val="Hoja4"/>
      <sheetName val="Hoja5"/>
      <sheetName val="Pagos"/>
      <sheetName val="Casos"/>
      <sheetName val="Hoja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P3">
            <v>540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E399E-7D87-4622-B41A-E4659AF26BA9}">
  <sheetPr>
    <tabColor rgb="FFFF0000"/>
    <pageSetUpPr fitToPage="1"/>
  </sheetPr>
  <dimension ref="A1:L50"/>
  <sheetViews>
    <sheetView showGridLines="0" zoomScaleNormal="100" zoomScaleSheetLayoutView="90" workbookViewId="0">
      <selection activeCell="H39" sqref="H39"/>
    </sheetView>
  </sheetViews>
  <sheetFormatPr baseColWidth="10" defaultRowHeight="12.75"/>
  <cols>
    <col min="1" max="1" width="1.28515625" style="2" customWidth="1"/>
    <col min="2" max="2" width="23.85546875" style="2" bestFit="1" customWidth="1"/>
    <col min="3" max="3" width="12.42578125" style="2" bestFit="1" customWidth="1"/>
    <col min="4" max="4" width="12.7109375" style="2" customWidth="1"/>
    <col min="5" max="5" width="13.140625" style="2" bestFit="1" customWidth="1"/>
    <col min="6" max="9" width="13.140625" style="2" customWidth="1"/>
    <col min="10" max="10" width="16.140625" style="2" customWidth="1"/>
    <col min="11" max="11" width="11.28515625" style="2" customWidth="1"/>
    <col min="12" max="12" width="11.42578125" style="2" customWidth="1"/>
    <col min="13" max="13" width="11.42578125" style="2"/>
    <col min="14" max="14" width="13" style="2" customWidth="1"/>
    <col min="15" max="15" width="11.42578125" style="2"/>
    <col min="16" max="16" width="11.42578125" style="2" customWidth="1"/>
    <col min="17" max="257" width="11.42578125" style="2"/>
    <col min="258" max="258" width="1.28515625" style="2" customWidth="1"/>
    <col min="259" max="259" width="23.85546875" style="2" bestFit="1" customWidth="1"/>
    <col min="260" max="260" width="12.42578125" style="2" bestFit="1" customWidth="1"/>
    <col min="261" max="261" width="12.7109375" style="2" customWidth="1"/>
    <col min="262" max="262" width="13.140625" style="2" bestFit="1" customWidth="1"/>
    <col min="263" max="265" width="13.140625" style="2" customWidth="1"/>
    <col min="266" max="266" width="16.140625" style="2" customWidth="1"/>
    <col min="267" max="267" width="11.28515625" style="2" customWidth="1"/>
    <col min="268" max="269" width="11.42578125" style="2"/>
    <col min="270" max="270" width="13" style="2" customWidth="1"/>
    <col min="271" max="513" width="11.42578125" style="2"/>
    <col min="514" max="514" width="1.28515625" style="2" customWidth="1"/>
    <col min="515" max="515" width="23.85546875" style="2" bestFit="1" customWidth="1"/>
    <col min="516" max="516" width="12.42578125" style="2" bestFit="1" customWidth="1"/>
    <col min="517" max="517" width="12.7109375" style="2" customWidth="1"/>
    <col min="518" max="518" width="13.140625" style="2" bestFit="1" customWidth="1"/>
    <col min="519" max="521" width="13.140625" style="2" customWidth="1"/>
    <col min="522" max="522" width="16.140625" style="2" customWidth="1"/>
    <col min="523" max="523" width="11.28515625" style="2" customWidth="1"/>
    <col min="524" max="525" width="11.42578125" style="2"/>
    <col min="526" max="526" width="13" style="2" customWidth="1"/>
    <col min="527" max="769" width="11.42578125" style="2"/>
    <col min="770" max="770" width="1.28515625" style="2" customWidth="1"/>
    <col min="771" max="771" width="23.85546875" style="2" bestFit="1" customWidth="1"/>
    <col min="772" max="772" width="12.42578125" style="2" bestFit="1" customWidth="1"/>
    <col min="773" max="773" width="12.7109375" style="2" customWidth="1"/>
    <col min="774" max="774" width="13.140625" style="2" bestFit="1" customWidth="1"/>
    <col min="775" max="777" width="13.140625" style="2" customWidth="1"/>
    <col min="778" max="778" width="16.140625" style="2" customWidth="1"/>
    <col min="779" max="779" width="11.28515625" style="2" customWidth="1"/>
    <col min="780" max="781" width="11.42578125" style="2"/>
    <col min="782" max="782" width="13" style="2" customWidth="1"/>
    <col min="783" max="1025" width="11.42578125" style="2"/>
    <col min="1026" max="1026" width="1.28515625" style="2" customWidth="1"/>
    <col min="1027" max="1027" width="23.85546875" style="2" bestFit="1" customWidth="1"/>
    <col min="1028" max="1028" width="12.42578125" style="2" bestFit="1" customWidth="1"/>
    <col min="1029" max="1029" width="12.7109375" style="2" customWidth="1"/>
    <col min="1030" max="1030" width="13.140625" style="2" bestFit="1" customWidth="1"/>
    <col min="1031" max="1033" width="13.140625" style="2" customWidth="1"/>
    <col min="1034" max="1034" width="16.140625" style="2" customWidth="1"/>
    <col min="1035" max="1035" width="11.28515625" style="2" customWidth="1"/>
    <col min="1036" max="1037" width="11.42578125" style="2"/>
    <col min="1038" max="1038" width="13" style="2" customWidth="1"/>
    <col min="1039" max="1281" width="11.42578125" style="2"/>
    <col min="1282" max="1282" width="1.28515625" style="2" customWidth="1"/>
    <col min="1283" max="1283" width="23.85546875" style="2" bestFit="1" customWidth="1"/>
    <col min="1284" max="1284" width="12.42578125" style="2" bestFit="1" customWidth="1"/>
    <col min="1285" max="1285" width="12.7109375" style="2" customWidth="1"/>
    <col min="1286" max="1286" width="13.140625" style="2" bestFit="1" customWidth="1"/>
    <col min="1287" max="1289" width="13.140625" style="2" customWidth="1"/>
    <col min="1290" max="1290" width="16.140625" style="2" customWidth="1"/>
    <col min="1291" max="1291" width="11.28515625" style="2" customWidth="1"/>
    <col min="1292" max="1293" width="11.42578125" style="2"/>
    <col min="1294" max="1294" width="13" style="2" customWidth="1"/>
    <col min="1295" max="1537" width="11.42578125" style="2"/>
    <col min="1538" max="1538" width="1.28515625" style="2" customWidth="1"/>
    <col min="1539" max="1539" width="23.85546875" style="2" bestFit="1" customWidth="1"/>
    <col min="1540" max="1540" width="12.42578125" style="2" bestFit="1" customWidth="1"/>
    <col min="1541" max="1541" width="12.7109375" style="2" customWidth="1"/>
    <col min="1542" max="1542" width="13.140625" style="2" bestFit="1" customWidth="1"/>
    <col min="1543" max="1545" width="13.140625" style="2" customWidth="1"/>
    <col min="1546" max="1546" width="16.140625" style="2" customWidth="1"/>
    <col min="1547" max="1547" width="11.28515625" style="2" customWidth="1"/>
    <col min="1548" max="1549" width="11.42578125" style="2"/>
    <col min="1550" max="1550" width="13" style="2" customWidth="1"/>
    <col min="1551" max="1793" width="11.42578125" style="2"/>
    <col min="1794" max="1794" width="1.28515625" style="2" customWidth="1"/>
    <col min="1795" max="1795" width="23.85546875" style="2" bestFit="1" customWidth="1"/>
    <col min="1796" max="1796" width="12.42578125" style="2" bestFit="1" customWidth="1"/>
    <col min="1797" max="1797" width="12.7109375" style="2" customWidth="1"/>
    <col min="1798" max="1798" width="13.140625" style="2" bestFit="1" customWidth="1"/>
    <col min="1799" max="1801" width="13.140625" style="2" customWidth="1"/>
    <col min="1802" max="1802" width="16.140625" style="2" customWidth="1"/>
    <col min="1803" max="1803" width="11.28515625" style="2" customWidth="1"/>
    <col min="1804" max="1805" width="11.42578125" style="2"/>
    <col min="1806" max="1806" width="13" style="2" customWidth="1"/>
    <col min="1807" max="2049" width="11.42578125" style="2"/>
    <col min="2050" max="2050" width="1.28515625" style="2" customWidth="1"/>
    <col min="2051" max="2051" width="23.85546875" style="2" bestFit="1" customWidth="1"/>
    <col min="2052" max="2052" width="12.42578125" style="2" bestFit="1" customWidth="1"/>
    <col min="2053" max="2053" width="12.7109375" style="2" customWidth="1"/>
    <col min="2054" max="2054" width="13.140625" style="2" bestFit="1" customWidth="1"/>
    <col min="2055" max="2057" width="13.140625" style="2" customWidth="1"/>
    <col min="2058" max="2058" width="16.140625" style="2" customWidth="1"/>
    <col min="2059" max="2059" width="11.28515625" style="2" customWidth="1"/>
    <col min="2060" max="2061" width="11.42578125" style="2"/>
    <col min="2062" max="2062" width="13" style="2" customWidth="1"/>
    <col min="2063" max="2305" width="11.42578125" style="2"/>
    <col min="2306" max="2306" width="1.28515625" style="2" customWidth="1"/>
    <col min="2307" max="2307" width="23.85546875" style="2" bestFit="1" customWidth="1"/>
    <col min="2308" max="2308" width="12.42578125" style="2" bestFit="1" customWidth="1"/>
    <col min="2309" max="2309" width="12.7109375" style="2" customWidth="1"/>
    <col min="2310" max="2310" width="13.140625" style="2" bestFit="1" customWidth="1"/>
    <col min="2311" max="2313" width="13.140625" style="2" customWidth="1"/>
    <col min="2314" max="2314" width="16.140625" style="2" customWidth="1"/>
    <col min="2315" max="2315" width="11.28515625" style="2" customWidth="1"/>
    <col min="2316" max="2317" width="11.42578125" style="2"/>
    <col min="2318" max="2318" width="13" style="2" customWidth="1"/>
    <col min="2319" max="2561" width="11.42578125" style="2"/>
    <col min="2562" max="2562" width="1.28515625" style="2" customWidth="1"/>
    <col min="2563" max="2563" width="23.85546875" style="2" bestFit="1" customWidth="1"/>
    <col min="2564" max="2564" width="12.42578125" style="2" bestFit="1" customWidth="1"/>
    <col min="2565" max="2565" width="12.7109375" style="2" customWidth="1"/>
    <col min="2566" max="2566" width="13.140625" style="2" bestFit="1" customWidth="1"/>
    <col min="2567" max="2569" width="13.140625" style="2" customWidth="1"/>
    <col min="2570" max="2570" width="16.140625" style="2" customWidth="1"/>
    <col min="2571" max="2571" width="11.28515625" style="2" customWidth="1"/>
    <col min="2572" max="2573" width="11.42578125" style="2"/>
    <col min="2574" max="2574" width="13" style="2" customWidth="1"/>
    <col min="2575" max="2817" width="11.42578125" style="2"/>
    <col min="2818" max="2818" width="1.28515625" style="2" customWidth="1"/>
    <col min="2819" max="2819" width="23.85546875" style="2" bestFit="1" customWidth="1"/>
    <col min="2820" max="2820" width="12.42578125" style="2" bestFit="1" customWidth="1"/>
    <col min="2821" max="2821" width="12.7109375" style="2" customWidth="1"/>
    <col min="2822" max="2822" width="13.140625" style="2" bestFit="1" customWidth="1"/>
    <col min="2823" max="2825" width="13.140625" style="2" customWidth="1"/>
    <col min="2826" max="2826" width="16.140625" style="2" customWidth="1"/>
    <col min="2827" max="2827" width="11.28515625" style="2" customWidth="1"/>
    <col min="2828" max="2829" width="11.42578125" style="2"/>
    <col min="2830" max="2830" width="13" style="2" customWidth="1"/>
    <col min="2831" max="3073" width="11.42578125" style="2"/>
    <col min="3074" max="3074" width="1.28515625" style="2" customWidth="1"/>
    <col min="3075" max="3075" width="23.85546875" style="2" bestFit="1" customWidth="1"/>
    <col min="3076" max="3076" width="12.42578125" style="2" bestFit="1" customWidth="1"/>
    <col min="3077" max="3077" width="12.7109375" style="2" customWidth="1"/>
    <col min="3078" max="3078" width="13.140625" style="2" bestFit="1" customWidth="1"/>
    <col min="3079" max="3081" width="13.140625" style="2" customWidth="1"/>
    <col min="3082" max="3082" width="16.140625" style="2" customWidth="1"/>
    <col min="3083" max="3083" width="11.28515625" style="2" customWidth="1"/>
    <col min="3084" max="3085" width="11.42578125" style="2"/>
    <col min="3086" max="3086" width="13" style="2" customWidth="1"/>
    <col min="3087" max="3329" width="11.42578125" style="2"/>
    <col min="3330" max="3330" width="1.28515625" style="2" customWidth="1"/>
    <col min="3331" max="3331" width="23.85546875" style="2" bestFit="1" customWidth="1"/>
    <col min="3332" max="3332" width="12.42578125" style="2" bestFit="1" customWidth="1"/>
    <col min="3333" max="3333" width="12.7109375" style="2" customWidth="1"/>
    <col min="3334" max="3334" width="13.140625" style="2" bestFit="1" customWidth="1"/>
    <col min="3335" max="3337" width="13.140625" style="2" customWidth="1"/>
    <col min="3338" max="3338" width="16.140625" style="2" customWidth="1"/>
    <col min="3339" max="3339" width="11.28515625" style="2" customWidth="1"/>
    <col min="3340" max="3341" width="11.42578125" style="2"/>
    <col min="3342" max="3342" width="13" style="2" customWidth="1"/>
    <col min="3343" max="3585" width="11.42578125" style="2"/>
    <col min="3586" max="3586" width="1.28515625" style="2" customWidth="1"/>
    <col min="3587" max="3587" width="23.85546875" style="2" bestFit="1" customWidth="1"/>
    <col min="3588" max="3588" width="12.42578125" style="2" bestFit="1" customWidth="1"/>
    <col min="3589" max="3589" width="12.7109375" style="2" customWidth="1"/>
    <col min="3590" max="3590" width="13.140625" style="2" bestFit="1" customWidth="1"/>
    <col min="3591" max="3593" width="13.140625" style="2" customWidth="1"/>
    <col min="3594" max="3594" width="16.140625" style="2" customWidth="1"/>
    <col min="3595" max="3595" width="11.28515625" style="2" customWidth="1"/>
    <col min="3596" max="3597" width="11.42578125" style="2"/>
    <col min="3598" max="3598" width="13" style="2" customWidth="1"/>
    <col min="3599" max="3841" width="11.42578125" style="2"/>
    <col min="3842" max="3842" width="1.28515625" style="2" customWidth="1"/>
    <col min="3843" max="3843" width="23.85546875" style="2" bestFit="1" customWidth="1"/>
    <col min="3844" max="3844" width="12.42578125" style="2" bestFit="1" customWidth="1"/>
    <col min="3845" max="3845" width="12.7109375" style="2" customWidth="1"/>
    <col min="3846" max="3846" width="13.140625" style="2" bestFit="1" customWidth="1"/>
    <col min="3847" max="3849" width="13.140625" style="2" customWidth="1"/>
    <col min="3850" max="3850" width="16.140625" style="2" customWidth="1"/>
    <col min="3851" max="3851" width="11.28515625" style="2" customWidth="1"/>
    <col min="3852" max="3853" width="11.42578125" style="2"/>
    <col min="3854" max="3854" width="13" style="2" customWidth="1"/>
    <col min="3855" max="4097" width="11.42578125" style="2"/>
    <col min="4098" max="4098" width="1.28515625" style="2" customWidth="1"/>
    <col min="4099" max="4099" width="23.85546875" style="2" bestFit="1" customWidth="1"/>
    <col min="4100" max="4100" width="12.42578125" style="2" bestFit="1" customWidth="1"/>
    <col min="4101" max="4101" width="12.7109375" style="2" customWidth="1"/>
    <col min="4102" max="4102" width="13.140625" style="2" bestFit="1" customWidth="1"/>
    <col min="4103" max="4105" width="13.140625" style="2" customWidth="1"/>
    <col min="4106" max="4106" width="16.140625" style="2" customWidth="1"/>
    <col min="4107" max="4107" width="11.28515625" style="2" customWidth="1"/>
    <col min="4108" max="4109" width="11.42578125" style="2"/>
    <col min="4110" max="4110" width="13" style="2" customWidth="1"/>
    <col min="4111" max="4353" width="11.42578125" style="2"/>
    <col min="4354" max="4354" width="1.28515625" style="2" customWidth="1"/>
    <col min="4355" max="4355" width="23.85546875" style="2" bestFit="1" customWidth="1"/>
    <col min="4356" max="4356" width="12.42578125" style="2" bestFit="1" customWidth="1"/>
    <col min="4357" max="4357" width="12.7109375" style="2" customWidth="1"/>
    <col min="4358" max="4358" width="13.140625" style="2" bestFit="1" customWidth="1"/>
    <col min="4359" max="4361" width="13.140625" style="2" customWidth="1"/>
    <col min="4362" max="4362" width="16.140625" style="2" customWidth="1"/>
    <col min="4363" max="4363" width="11.28515625" style="2" customWidth="1"/>
    <col min="4364" max="4365" width="11.42578125" style="2"/>
    <col min="4366" max="4366" width="13" style="2" customWidth="1"/>
    <col min="4367" max="4609" width="11.42578125" style="2"/>
    <col min="4610" max="4610" width="1.28515625" style="2" customWidth="1"/>
    <col min="4611" max="4611" width="23.85546875" style="2" bestFit="1" customWidth="1"/>
    <col min="4612" max="4612" width="12.42578125" style="2" bestFit="1" customWidth="1"/>
    <col min="4613" max="4613" width="12.7109375" style="2" customWidth="1"/>
    <col min="4614" max="4614" width="13.140625" style="2" bestFit="1" customWidth="1"/>
    <col min="4615" max="4617" width="13.140625" style="2" customWidth="1"/>
    <col min="4618" max="4618" width="16.140625" style="2" customWidth="1"/>
    <col min="4619" max="4619" width="11.28515625" style="2" customWidth="1"/>
    <col min="4620" max="4621" width="11.42578125" style="2"/>
    <col min="4622" max="4622" width="13" style="2" customWidth="1"/>
    <col min="4623" max="4865" width="11.42578125" style="2"/>
    <col min="4866" max="4866" width="1.28515625" style="2" customWidth="1"/>
    <col min="4867" max="4867" width="23.85546875" style="2" bestFit="1" customWidth="1"/>
    <col min="4868" max="4868" width="12.42578125" style="2" bestFit="1" customWidth="1"/>
    <col min="4869" max="4869" width="12.7109375" style="2" customWidth="1"/>
    <col min="4870" max="4870" width="13.140625" style="2" bestFit="1" customWidth="1"/>
    <col min="4871" max="4873" width="13.140625" style="2" customWidth="1"/>
    <col min="4874" max="4874" width="16.140625" style="2" customWidth="1"/>
    <col min="4875" max="4875" width="11.28515625" style="2" customWidth="1"/>
    <col min="4876" max="4877" width="11.42578125" style="2"/>
    <col min="4878" max="4878" width="13" style="2" customWidth="1"/>
    <col min="4879" max="5121" width="11.42578125" style="2"/>
    <col min="5122" max="5122" width="1.28515625" style="2" customWidth="1"/>
    <col min="5123" max="5123" width="23.85546875" style="2" bestFit="1" customWidth="1"/>
    <col min="5124" max="5124" width="12.42578125" style="2" bestFit="1" customWidth="1"/>
    <col min="5125" max="5125" width="12.7109375" style="2" customWidth="1"/>
    <col min="5126" max="5126" width="13.140625" style="2" bestFit="1" customWidth="1"/>
    <col min="5127" max="5129" width="13.140625" style="2" customWidth="1"/>
    <col min="5130" max="5130" width="16.140625" style="2" customWidth="1"/>
    <col min="5131" max="5131" width="11.28515625" style="2" customWidth="1"/>
    <col min="5132" max="5133" width="11.42578125" style="2"/>
    <col min="5134" max="5134" width="13" style="2" customWidth="1"/>
    <col min="5135" max="5377" width="11.42578125" style="2"/>
    <col min="5378" max="5378" width="1.28515625" style="2" customWidth="1"/>
    <col min="5379" max="5379" width="23.85546875" style="2" bestFit="1" customWidth="1"/>
    <col min="5380" max="5380" width="12.42578125" style="2" bestFit="1" customWidth="1"/>
    <col min="5381" max="5381" width="12.7109375" style="2" customWidth="1"/>
    <col min="5382" max="5382" width="13.140625" style="2" bestFit="1" customWidth="1"/>
    <col min="5383" max="5385" width="13.140625" style="2" customWidth="1"/>
    <col min="5386" max="5386" width="16.140625" style="2" customWidth="1"/>
    <col min="5387" max="5387" width="11.28515625" style="2" customWidth="1"/>
    <col min="5388" max="5389" width="11.42578125" style="2"/>
    <col min="5390" max="5390" width="13" style="2" customWidth="1"/>
    <col min="5391" max="5633" width="11.42578125" style="2"/>
    <col min="5634" max="5634" width="1.28515625" style="2" customWidth="1"/>
    <col min="5635" max="5635" width="23.85546875" style="2" bestFit="1" customWidth="1"/>
    <col min="5636" max="5636" width="12.42578125" style="2" bestFit="1" customWidth="1"/>
    <col min="5637" max="5637" width="12.7109375" style="2" customWidth="1"/>
    <col min="5638" max="5638" width="13.140625" style="2" bestFit="1" customWidth="1"/>
    <col min="5639" max="5641" width="13.140625" style="2" customWidth="1"/>
    <col min="5642" max="5642" width="16.140625" style="2" customWidth="1"/>
    <col min="5643" max="5643" width="11.28515625" style="2" customWidth="1"/>
    <col min="5644" max="5645" width="11.42578125" style="2"/>
    <col min="5646" max="5646" width="13" style="2" customWidth="1"/>
    <col min="5647" max="5889" width="11.42578125" style="2"/>
    <col min="5890" max="5890" width="1.28515625" style="2" customWidth="1"/>
    <col min="5891" max="5891" width="23.85546875" style="2" bestFit="1" customWidth="1"/>
    <col min="5892" max="5892" width="12.42578125" style="2" bestFit="1" customWidth="1"/>
    <col min="5893" max="5893" width="12.7109375" style="2" customWidth="1"/>
    <col min="5894" max="5894" width="13.140625" style="2" bestFit="1" customWidth="1"/>
    <col min="5895" max="5897" width="13.140625" style="2" customWidth="1"/>
    <col min="5898" max="5898" width="16.140625" style="2" customWidth="1"/>
    <col min="5899" max="5899" width="11.28515625" style="2" customWidth="1"/>
    <col min="5900" max="5901" width="11.42578125" style="2"/>
    <col min="5902" max="5902" width="13" style="2" customWidth="1"/>
    <col min="5903" max="6145" width="11.42578125" style="2"/>
    <col min="6146" max="6146" width="1.28515625" style="2" customWidth="1"/>
    <col min="6147" max="6147" width="23.85546875" style="2" bestFit="1" customWidth="1"/>
    <col min="6148" max="6148" width="12.42578125" style="2" bestFit="1" customWidth="1"/>
    <col min="6149" max="6149" width="12.7109375" style="2" customWidth="1"/>
    <col min="6150" max="6150" width="13.140625" style="2" bestFit="1" customWidth="1"/>
    <col min="6151" max="6153" width="13.140625" style="2" customWidth="1"/>
    <col min="6154" max="6154" width="16.140625" style="2" customWidth="1"/>
    <col min="6155" max="6155" width="11.28515625" style="2" customWidth="1"/>
    <col min="6156" max="6157" width="11.42578125" style="2"/>
    <col min="6158" max="6158" width="13" style="2" customWidth="1"/>
    <col min="6159" max="6401" width="11.42578125" style="2"/>
    <col min="6402" max="6402" width="1.28515625" style="2" customWidth="1"/>
    <col min="6403" max="6403" width="23.85546875" style="2" bestFit="1" customWidth="1"/>
    <col min="6404" max="6404" width="12.42578125" style="2" bestFit="1" customWidth="1"/>
    <col min="6405" max="6405" width="12.7109375" style="2" customWidth="1"/>
    <col min="6406" max="6406" width="13.140625" style="2" bestFit="1" customWidth="1"/>
    <col min="6407" max="6409" width="13.140625" style="2" customWidth="1"/>
    <col min="6410" max="6410" width="16.140625" style="2" customWidth="1"/>
    <col min="6411" max="6411" width="11.28515625" style="2" customWidth="1"/>
    <col min="6412" max="6413" width="11.42578125" style="2"/>
    <col min="6414" max="6414" width="13" style="2" customWidth="1"/>
    <col min="6415" max="6657" width="11.42578125" style="2"/>
    <col min="6658" max="6658" width="1.28515625" style="2" customWidth="1"/>
    <col min="6659" max="6659" width="23.85546875" style="2" bestFit="1" customWidth="1"/>
    <col min="6660" max="6660" width="12.42578125" style="2" bestFit="1" customWidth="1"/>
    <col min="6661" max="6661" width="12.7109375" style="2" customWidth="1"/>
    <col min="6662" max="6662" width="13.140625" style="2" bestFit="1" customWidth="1"/>
    <col min="6663" max="6665" width="13.140625" style="2" customWidth="1"/>
    <col min="6666" max="6666" width="16.140625" style="2" customWidth="1"/>
    <col min="6667" max="6667" width="11.28515625" style="2" customWidth="1"/>
    <col min="6668" max="6669" width="11.42578125" style="2"/>
    <col min="6670" max="6670" width="13" style="2" customWidth="1"/>
    <col min="6671" max="6913" width="11.42578125" style="2"/>
    <col min="6914" max="6914" width="1.28515625" style="2" customWidth="1"/>
    <col min="6915" max="6915" width="23.85546875" style="2" bestFit="1" customWidth="1"/>
    <col min="6916" max="6916" width="12.42578125" style="2" bestFit="1" customWidth="1"/>
    <col min="6917" max="6917" width="12.7109375" style="2" customWidth="1"/>
    <col min="6918" max="6918" width="13.140625" style="2" bestFit="1" customWidth="1"/>
    <col min="6919" max="6921" width="13.140625" style="2" customWidth="1"/>
    <col min="6922" max="6922" width="16.140625" style="2" customWidth="1"/>
    <col min="6923" max="6923" width="11.28515625" style="2" customWidth="1"/>
    <col min="6924" max="6925" width="11.42578125" style="2"/>
    <col min="6926" max="6926" width="13" style="2" customWidth="1"/>
    <col min="6927" max="7169" width="11.42578125" style="2"/>
    <col min="7170" max="7170" width="1.28515625" style="2" customWidth="1"/>
    <col min="7171" max="7171" width="23.85546875" style="2" bestFit="1" customWidth="1"/>
    <col min="7172" max="7172" width="12.42578125" style="2" bestFit="1" customWidth="1"/>
    <col min="7173" max="7173" width="12.7109375" style="2" customWidth="1"/>
    <col min="7174" max="7174" width="13.140625" style="2" bestFit="1" customWidth="1"/>
    <col min="7175" max="7177" width="13.140625" style="2" customWidth="1"/>
    <col min="7178" max="7178" width="16.140625" style="2" customWidth="1"/>
    <col min="7179" max="7179" width="11.28515625" style="2" customWidth="1"/>
    <col min="7180" max="7181" width="11.42578125" style="2"/>
    <col min="7182" max="7182" width="13" style="2" customWidth="1"/>
    <col min="7183" max="7425" width="11.42578125" style="2"/>
    <col min="7426" max="7426" width="1.28515625" style="2" customWidth="1"/>
    <col min="7427" max="7427" width="23.85546875" style="2" bestFit="1" customWidth="1"/>
    <col min="7428" max="7428" width="12.42578125" style="2" bestFit="1" customWidth="1"/>
    <col min="7429" max="7429" width="12.7109375" style="2" customWidth="1"/>
    <col min="7430" max="7430" width="13.140625" style="2" bestFit="1" customWidth="1"/>
    <col min="7431" max="7433" width="13.140625" style="2" customWidth="1"/>
    <col min="7434" max="7434" width="16.140625" style="2" customWidth="1"/>
    <col min="7435" max="7435" width="11.28515625" style="2" customWidth="1"/>
    <col min="7436" max="7437" width="11.42578125" style="2"/>
    <col min="7438" max="7438" width="13" style="2" customWidth="1"/>
    <col min="7439" max="7681" width="11.42578125" style="2"/>
    <col min="7682" max="7682" width="1.28515625" style="2" customWidth="1"/>
    <col min="7683" max="7683" width="23.85546875" style="2" bestFit="1" customWidth="1"/>
    <col min="7684" max="7684" width="12.42578125" style="2" bestFit="1" customWidth="1"/>
    <col min="7685" max="7685" width="12.7109375" style="2" customWidth="1"/>
    <col min="7686" max="7686" width="13.140625" style="2" bestFit="1" customWidth="1"/>
    <col min="7687" max="7689" width="13.140625" style="2" customWidth="1"/>
    <col min="7690" max="7690" width="16.140625" style="2" customWidth="1"/>
    <col min="7691" max="7691" width="11.28515625" style="2" customWidth="1"/>
    <col min="7692" max="7693" width="11.42578125" style="2"/>
    <col min="7694" max="7694" width="13" style="2" customWidth="1"/>
    <col min="7695" max="7937" width="11.42578125" style="2"/>
    <col min="7938" max="7938" width="1.28515625" style="2" customWidth="1"/>
    <col min="7939" max="7939" width="23.85546875" style="2" bestFit="1" customWidth="1"/>
    <col min="7940" max="7940" width="12.42578125" style="2" bestFit="1" customWidth="1"/>
    <col min="7941" max="7941" width="12.7109375" style="2" customWidth="1"/>
    <col min="7942" max="7942" width="13.140625" style="2" bestFit="1" customWidth="1"/>
    <col min="7943" max="7945" width="13.140625" style="2" customWidth="1"/>
    <col min="7946" max="7946" width="16.140625" style="2" customWidth="1"/>
    <col min="7947" max="7947" width="11.28515625" style="2" customWidth="1"/>
    <col min="7948" max="7949" width="11.42578125" style="2"/>
    <col min="7950" max="7950" width="13" style="2" customWidth="1"/>
    <col min="7951" max="8193" width="11.42578125" style="2"/>
    <col min="8194" max="8194" width="1.28515625" style="2" customWidth="1"/>
    <col min="8195" max="8195" width="23.85546875" style="2" bestFit="1" customWidth="1"/>
    <col min="8196" max="8196" width="12.42578125" style="2" bestFit="1" customWidth="1"/>
    <col min="8197" max="8197" width="12.7109375" style="2" customWidth="1"/>
    <col min="8198" max="8198" width="13.140625" style="2" bestFit="1" customWidth="1"/>
    <col min="8199" max="8201" width="13.140625" style="2" customWidth="1"/>
    <col min="8202" max="8202" width="16.140625" style="2" customWidth="1"/>
    <col min="8203" max="8203" width="11.28515625" style="2" customWidth="1"/>
    <col min="8204" max="8205" width="11.42578125" style="2"/>
    <col min="8206" max="8206" width="13" style="2" customWidth="1"/>
    <col min="8207" max="8449" width="11.42578125" style="2"/>
    <col min="8450" max="8450" width="1.28515625" style="2" customWidth="1"/>
    <col min="8451" max="8451" width="23.85546875" style="2" bestFit="1" customWidth="1"/>
    <col min="8452" max="8452" width="12.42578125" style="2" bestFit="1" customWidth="1"/>
    <col min="8453" max="8453" width="12.7109375" style="2" customWidth="1"/>
    <col min="8454" max="8454" width="13.140625" style="2" bestFit="1" customWidth="1"/>
    <col min="8455" max="8457" width="13.140625" style="2" customWidth="1"/>
    <col min="8458" max="8458" width="16.140625" style="2" customWidth="1"/>
    <col min="8459" max="8459" width="11.28515625" style="2" customWidth="1"/>
    <col min="8460" max="8461" width="11.42578125" style="2"/>
    <col min="8462" max="8462" width="13" style="2" customWidth="1"/>
    <col min="8463" max="8705" width="11.42578125" style="2"/>
    <col min="8706" max="8706" width="1.28515625" style="2" customWidth="1"/>
    <col min="8707" max="8707" width="23.85546875" style="2" bestFit="1" customWidth="1"/>
    <col min="8708" max="8708" width="12.42578125" style="2" bestFit="1" customWidth="1"/>
    <col min="8709" max="8709" width="12.7109375" style="2" customWidth="1"/>
    <col min="8710" max="8710" width="13.140625" style="2" bestFit="1" customWidth="1"/>
    <col min="8711" max="8713" width="13.140625" style="2" customWidth="1"/>
    <col min="8714" max="8714" width="16.140625" style="2" customWidth="1"/>
    <col min="8715" max="8715" width="11.28515625" style="2" customWidth="1"/>
    <col min="8716" max="8717" width="11.42578125" style="2"/>
    <col min="8718" max="8718" width="13" style="2" customWidth="1"/>
    <col min="8719" max="8961" width="11.42578125" style="2"/>
    <col min="8962" max="8962" width="1.28515625" style="2" customWidth="1"/>
    <col min="8963" max="8963" width="23.85546875" style="2" bestFit="1" customWidth="1"/>
    <col min="8964" max="8964" width="12.42578125" style="2" bestFit="1" customWidth="1"/>
    <col min="8965" max="8965" width="12.7109375" style="2" customWidth="1"/>
    <col min="8966" max="8966" width="13.140625" style="2" bestFit="1" customWidth="1"/>
    <col min="8967" max="8969" width="13.140625" style="2" customWidth="1"/>
    <col min="8970" max="8970" width="16.140625" style="2" customWidth="1"/>
    <col min="8971" max="8971" width="11.28515625" style="2" customWidth="1"/>
    <col min="8972" max="8973" width="11.42578125" style="2"/>
    <col min="8974" max="8974" width="13" style="2" customWidth="1"/>
    <col min="8975" max="9217" width="11.42578125" style="2"/>
    <col min="9218" max="9218" width="1.28515625" style="2" customWidth="1"/>
    <col min="9219" max="9219" width="23.85546875" style="2" bestFit="1" customWidth="1"/>
    <col min="9220" max="9220" width="12.42578125" style="2" bestFit="1" customWidth="1"/>
    <col min="9221" max="9221" width="12.7109375" style="2" customWidth="1"/>
    <col min="9222" max="9222" width="13.140625" style="2" bestFit="1" customWidth="1"/>
    <col min="9223" max="9225" width="13.140625" style="2" customWidth="1"/>
    <col min="9226" max="9226" width="16.140625" style="2" customWidth="1"/>
    <col min="9227" max="9227" width="11.28515625" style="2" customWidth="1"/>
    <col min="9228" max="9229" width="11.42578125" style="2"/>
    <col min="9230" max="9230" width="13" style="2" customWidth="1"/>
    <col min="9231" max="9473" width="11.42578125" style="2"/>
    <col min="9474" max="9474" width="1.28515625" style="2" customWidth="1"/>
    <col min="9475" max="9475" width="23.85546875" style="2" bestFit="1" customWidth="1"/>
    <col min="9476" max="9476" width="12.42578125" style="2" bestFit="1" customWidth="1"/>
    <col min="9477" max="9477" width="12.7109375" style="2" customWidth="1"/>
    <col min="9478" max="9478" width="13.140625" style="2" bestFit="1" customWidth="1"/>
    <col min="9479" max="9481" width="13.140625" style="2" customWidth="1"/>
    <col min="9482" max="9482" width="16.140625" style="2" customWidth="1"/>
    <col min="9483" max="9483" width="11.28515625" style="2" customWidth="1"/>
    <col min="9484" max="9485" width="11.42578125" style="2"/>
    <col min="9486" max="9486" width="13" style="2" customWidth="1"/>
    <col min="9487" max="9729" width="11.42578125" style="2"/>
    <col min="9730" max="9730" width="1.28515625" style="2" customWidth="1"/>
    <col min="9731" max="9731" width="23.85546875" style="2" bestFit="1" customWidth="1"/>
    <col min="9732" max="9732" width="12.42578125" style="2" bestFit="1" customWidth="1"/>
    <col min="9733" max="9733" width="12.7109375" style="2" customWidth="1"/>
    <col min="9734" max="9734" width="13.140625" style="2" bestFit="1" customWidth="1"/>
    <col min="9735" max="9737" width="13.140625" style="2" customWidth="1"/>
    <col min="9738" max="9738" width="16.140625" style="2" customWidth="1"/>
    <col min="9739" max="9739" width="11.28515625" style="2" customWidth="1"/>
    <col min="9740" max="9741" width="11.42578125" style="2"/>
    <col min="9742" max="9742" width="13" style="2" customWidth="1"/>
    <col min="9743" max="9985" width="11.42578125" style="2"/>
    <col min="9986" max="9986" width="1.28515625" style="2" customWidth="1"/>
    <col min="9987" max="9987" width="23.85546875" style="2" bestFit="1" customWidth="1"/>
    <col min="9988" max="9988" width="12.42578125" style="2" bestFit="1" customWidth="1"/>
    <col min="9989" max="9989" width="12.7109375" style="2" customWidth="1"/>
    <col min="9990" max="9990" width="13.140625" style="2" bestFit="1" customWidth="1"/>
    <col min="9991" max="9993" width="13.140625" style="2" customWidth="1"/>
    <col min="9994" max="9994" width="16.140625" style="2" customWidth="1"/>
    <col min="9995" max="9995" width="11.28515625" style="2" customWidth="1"/>
    <col min="9996" max="9997" width="11.42578125" style="2"/>
    <col min="9998" max="9998" width="13" style="2" customWidth="1"/>
    <col min="9999" max="10241" width="11.42578125" style="2"/>
    <col min="10242" max="10242" width="1.28515625" style="2" customWidth="1"/>
    <col min="10243" max="10243" width="23.85546875" style="2" bestFit="1" customWidth="1"/>
    <col min="10244" max="10244" width="12.42578125" style="2" bestFit="1" customWidth="1"/>
    <col min="10245" max="10245" width="12.7109375" style="2" customWidth="1"/>
    <col min="10246" max="10246" width="13.140625" style="2" bestFit="1" customWidth="1"/>
    <col min="10247" max="10249" width="13.140625" style="2" customWidth="1"/>
    <col min="10250" max="10250" width="16.140625" style="2" customWidth="1"/>
    <col min="10251" max="10251" width="11.28515625" style="2" customWidth="1"/>
    <col min="10252" max="10253" width="11.42578125" style="2"/>
    <col min="10254" max="10254" width="13" style="2" customWidth="1"/>
    <col min="10255" max="10497" width="11.42578125" style="2"/>
    <col min="10498" max="10498" width="1.28515625" style="2" customWidth="1"/>
    <col min="10499" max="10499" width="23.85546875" style="2" bestFit="1" customWidth="1"/>
    <col min="10500" max="10500" width="12.42578125" style="2" bestFit="1" customWidth="1"/>
    <col min="10501" max="10501" width="12.7109375" style="2" customWidth="1"/>
    <col min="10502" max="10502" width="13.140625" style="2" bestFit="1" customWidth="1"/>
    <col min="10503" max="10505" width="13.140625" style="2" customWidth="1"/>
    <col min="10506" max="10506" width="16.140625" style="2" customWidth="1"/>
    <col min="10507" max="10507" width="11.28515625" style="2" customWidth="1"/>
    <col min="10508" max="10509" width="11.42578125" style="2"/>
    <col min="10510" max="10510" width="13" style="2" customWidth="1"/>
    <col min="10511" max="10753" width="11.42578125" style="2"/>
    <col min="10754" max="10754" width="1.28515625" style="2" customWidth="1"/>
    <col min="10755" max="10755" width="23.85546875" style="2" bestFit="1" customWidth="1"/>
    <col min="10756" max="10756" width="12.42578125" style="2" bestFit="1" customWidth="1"/>
    <col min="10757" max="10757" width="12.7109375" style="2" customWidth="1"/>
    <col min="10758" max="10758" width="13.140625" style="2" bestFit="1" customWidth="1"/>
    <col min="10759" max="10761" width="13.140625" style="2" customWidth="1"/>
    <col min="10762" max="10762" width="16.140625" style="2" customWidth="1"/>
    <col min="10763" max="10763" width="11.28515625" style="2" customWidth="1"/>
    <col min="10764" max="10765" width="11.42578125" style="2"/>
    <col min="10766" max="10766" width="13" style="2" customWidth="1"/>
    <col min="10767" max="11009" width="11.42578125" style="2"/>
    <col min="11010" max="11010" width="1.28515625" style="2" customWidth="1"/>
    <col min="11011" max="11011" width="23.85546875" style="2" bestFit="1" customWidth="1"/>
    <col min="11012" max="11012" width="12.42578125" style="2" bestFit="1" customWidth="1"/>
    <col min="11013" max="11013" width="12.7109375" style="2" customWidth="1"/>
    <col min="11014" max="11014" width="13.140625" style="2" bestFit="1" customWidth="1"/>
    <col min="11015" max="11017" width="13.140625" style="2" customWidth="1"/>
    <col min="11018" max="11018" width="16.140625" style="2" customWidth="1"/>
    <col min="11019" max="11019" width="11.28515625" style="2" customWidth="1"/>
    <col min="11020" max="11021" width="11.42578125" style="2"/>
    <col min="11022" max="11022" width="13" style="2" customWidth="1"/>
    <col min="11023" max="11265" width="11.42578125" style="2"/>
    <col min="11266" max="11266" width="1.28515625" style="2" customWidth="1"/>
    <col min="11267" max="11267" width="23.85546875" style="2" bestFit="1" customWidth="1"/>
    <col min="11268" max="11268" width="12.42578125" style="2" bestFit="1" customWidth="1"/>
    <col min="11269" max="11269" width="12.7109375" style="2" customWidth="1"/>
    <col min="11270" max="11270" width="13.140625" style="2" bestFit="1" customWidth="1"/>
    <col min="11271" max="11273" width="13.140625" style="2" customWidth="1"/>
    <col min="11274" max="11274" width="16.140625" style="2" customWidth="1"/>
    <col min="11275" max="11275" width="11.28515625" style="2" customWidth="1"/>
    <col min="11276" max="11277" width="11.42578125" style="2"/>
    <col min="11278" max="11278" width="13" style="2" customWidth="1"/>
    <col min="11279" max="11521" width="11.42578125" style="2"/>
    <col min="11522" max="11522" width="1.28515625" style="2" customWidth="1"/>
    <col min="11523" max="11523" width="23.85546875" style="2" bestFit="1" customWidth="1"/>
    <col min="11524" max="11524" width="12.42578125" style="2" bestFit="1" customWidth="1"/>
    <col min="11525" max="11525" width="12.7109375" style="2" customWidth="1"/>
    <col min="11526" max="11526" width="13.140625" style="2" bestFit="1" customWidth="1"/>
    <col min="11527" max="11529" width="13.140625" style="2" customWidth="1"/>
    <col min="11530" max="11530" width="16.140625" style="2" customWidth="1"/>
    <col min="11531" max="11531" width="11.28515625" style="2" customWidth="1"/>
    <col min="11532" max="11533" width="11.42578125" style="2"/>
    <col min="11534" max="11534" width="13" style="2" customWidth="1"/>
    <col min="11535" max="11777" width="11.42578125" style="2"/>
    <col min="11778" max="11778" width="1.28515625" style="2" customWidth="1"/>
    <col min="11779" max="11779" width="23.85546875" style="2" bestFit="1" customWidth="1"/>
    <col min="11780" max="11780" width="12.42578125" style="2" bestFit="1" customWidth="1"/>
    <col min="11781" max="11781" width="12.7109375" style="2" customWidth="1"/>
    <col min="11782" max="11782" width="13.140625" style="2" bestFit="1" customWidth="1"/>
    <col min="11783" max="11785" width="13.140625" style="2" customWidth="1"/>
    <col min="11786" max="11786" width="16.140625" style="2" customWidth="1"/>
    <col min="11787" max="11787" width="11.28515625" style="2" customWidth="1"/>
    <col min="11788" max="11789" width="11.42578125" style="2"/>
    <col min="11790" max="11790" width="13" style="2" customWidth="1"/>
    <col min="11791" max="12033" width="11.42578125" style="2"/>
    <col min="12034" max="12034" width="1.28515625" style="2" customWidth="1"/>
    <col min="12035" max="12035" width="23.85546875" style="2" bestFit="1" customWidth="1"/>
    <col min="12036" max="12036" width="12.42578125" style="2" bestFit="1" customWidth="1"/>
    <col min="12037" max="12037" width="12.7109375" style="2" customWidth="1"/>
    <col min="12038" max="12038" width="13.140625" style="2" bestFit="1" customWidth="1"/>
    <col min="12039" max="12041" width="13.140625" style="2" customWidth="1"/>
    <col min="12042" max="12042" width="16.140625" style="2" customWidth="1"/>
    <col min="12043" max="12043" width="11.28515625" style="2" customWidth="1"/>
    <col min="12044" max="12045" width="11.42578125" style="2"/>
    <col min="12046" max="12046" width="13" style="2" customWidth="1"/>
    <col min="12047" max="12289" width="11.42578125" style="2"/>
    <col min="12290" max="12290" width="1.28515625" style="2" customWidth="1"/>
    <col min="12291" max="12291" width="23.85546875" style="2" bestFit="1" customWidth="1"/>
    <col min="12292" max="12292" width="12.42578125" style="2" bestFit="1" customWidth="1"/>
    <col min="12293" max="12293" width="12.7109375" style="2" customWidth="1"/>
    <col min="12294" max="12294" width="13.140625" style="2" bestFit="1" customWidth="1"/>
    <col min="12295" max="12297" width="13.140625" style="2" customWidth="1"/>
    <col min="12298" max="12298" width="16.140625" style="2" customWidth="1"/>
    <col min="12299" max="12299" width="11.28515625" style="2" customWidth="1"/>
    <col min="12300" max="12301" width="11.42578125" style="2"/>
    <col min="12302" max="12302" width="13" style="2" customWidth="1"/>
    <col min="12303" max="12545" width="11.42578125" style="2"/>
    <col min="12546" max="12546" width="1.28515625" style="2" customWidth="1"/>
    <col min="12547" max="12547" width="23.85546875" style="2" bestFit="1" customWidth="1"/>
    <col min="12548" max="12548" width="12.42578125" style="2" bestFit="1" customWidth="1"/>
    <col min="12549" max="12549" width="12.7109375" style="2" customWidth="1"/>
    <col min="12550" max="12550" width="13.140625" style="2" bestFit="1" customWidth="1"/>
    <col min="12551" max="12553" width="13.140625" style="2" customWidth="1"/>
    <col min="12554" max="12554" width="16.140625" style="2" customWidth="1"/>
    <col min="12555" max="12555" width="11.28515625" style="2" customWidth="1"/>
    <col min="12556" max="12557" width="11.42578125" style="2"/>
    <col min="12558" max="12558" width="13" style="2" customWidth="1"/>
    <col min="12559" max="12801" width="11.42578125" style="2"/>
    <col min="12802" max="12802" width="1.28515625" style="2" customWidth="1"/>
    <col min="12803" max="12803" width="23.85546875" style="2" bestFit="1" customWidth="1"/>
    <col min="12804" max="12804" width="12.42578125" style="2" bestFit="1" customWidth="1"/>
    <col min="12805" max="12805" width="12.7109375" style="2" customWidth="1"/>
    <col min="12806" max="12806" width="13.140625" style="2" bestFit="1" customWidth="1"/>
    <col min="12807" max="12809" width="13.140625" style="2" customWidth="1"/>
    <col min="12810" max="12810" width="16.140625" style="2" customWidth="1"/>
    <col min="12811" max="12811" width="11.28515625" style="2" customWidth="1"/>
    <col min="12812" max="12813" width="11.42578125" style="2"/>
    <col min="12814" max="12814" width="13" style="2" customWidth="1"/>
    <col min="12815" max="13057" width="11.42578125" style="2"/>
    <col min="13058" max="13058" width="1.28515625" style="2" customWidth="1"/>
    <col min="13059" max="13059" width="23.85546875" style="2" bestFit="1" customWidth="1"/>
    <col min="13060" max="13060" width="12.42578125" style="2" bestFit="1" customWidth="1"/>
    <col min="13061" max="13061" width="12.7109375" style="2" customWidth="1"/>
    <col min="13062" max="13062" width="13.140625" style="2" bestFit="1" customWidth="1"/>
    <col min="13063" max="13065" width="13.140625" style="2" customWidth="1"/>
    <col min="13066" max="13066" width="16.140625" style="2" customWidth="1"/>
    <col min="13067" max="13067" width="11.28515625" style="2" customWidth="1"/>
    <col min="13068" max="13069" width="11.42578125" style="2"/>
    <col min="13070" max="13070" width="13" style="2" customWidth="1"/>
    <col min="13071" max="13313" width="11.42578125" style="2"/>
    <col min="13314" max="13314" width="1.28515625" style="2" customWidth="1"/>
    <col min="13315" max="13315" width="23.85546875" style="2" bestFit="1" customWidth="1"/>
    <col min="13316" max="13316" width="12.42578125" style="2" bestFit="1" customWidth="1"/>
    <col min="13317" max="13317" width="12.7109375" style="2" customWidth="1"/>
    <col min="13318" max="13318" width="13.140625" style="2" bestFit="1" customWidth="1"/>
    <col min="13319" max="13321" width="13.140625" style="2" customWidth="1"/>
    <col min="13322" max="13322" width="16.140625" style="2" customWidth="1"/>
    <col min="13323" max="13323" width="11.28515625" style="2" customWidth="1"/>
    <col min="13324" max="13325" width="11.42578125" style="2"/>
    <col min="13326" max="13326" width="13" style="2" customWidth="1"/>
    <col min="13327" max="13569" width="11.42578125" style="2"/>
    <col min="13570" max="13570" width="1.28515625" style="2" customWidth="1"/>
    <col min="13571" max="13571" width="23.85546875" style="2" bestFit="1" customWidth="1"/>
    <col min="13572" max="13572" width="12.42578125" style="2" bestFit="1" customWidth="1"/>
    <col min="13573" max="13573" width="12.7109375" style="2" customWidth="1"/>
    <col min="13574" max="13574" width="13.140625" style="2" bestFit="1" customWidth="1"/>
    <col min="13575" max="13577" width="13.140625" style="2" customWidth="1"/>
    <col min="13578" max="13578" width="16.140625" style="2" customWidth="1"/>
    <col min="13579" max="13579" width="11.28515625" style="2" customWidth="1"/>
    <col min="13580" max="13581" width="11.42578125" style="2"/>
    <col min="13582" max="13582" width="13" style="2" customWidth="1"/>
    <col min="13583" max="13825" width="11.42578125" style="2"/>
    <col min="13826" max="13826" width="1.28515625" style="2" customWidth="1"/>
    <col min="13827" max="13827" width="23.85546875" style="2" bestFit="1" customWidth="1"/>
    <col min="13828" max="13828" width="12.42578125" style="2" bestFit="1" customWidth="1"/>
    <col min="13829" max="13829" width="12.7109375" style="2" customWidth="1"/>
    <col min="13830" max="13830" width="13.140625" style="2" bestFit="1" customWidth="1"/>
    <col min="13831" max="13833" width="13.140625" style="2" customWidth="1"/>
    <col min="13834" max="13834" width="16.140625" style="2" customWidth="1"/>
    <col min="13835" max="13835" width="11.28515625" style="2" customWidth="1"/>
    <col min="13836" max="13837" width="11.42578125" style="2"/>
    <col min="13838" max="13838" width="13" style="2" customWidth="1"/>
    <col min="13839" max="14081" width="11.42578125" style="2"/>
    <col min="14082" max="14082" width="1.28515625" style="2" customWidth="1"/>
    <col min="14083" max="14083" width="23.85546875" style="2" bestFit="1" customWidth="1"/>
    <col min="14084" max="14084" width="12.42578125" style="2" bestFit="1" customWidth="1"/>
    <col min="14085" max="14085" width="12.7109375" style="2" customWidth="1"/>
    <col min="14086" max="14086" width="13.140625" style="2" bestFit="1" customWidth="1"/>
    <col min="14087" max="14089" width="13.140625" style="2" customWidth="1"/>
    <col min="14090" max="14090" width="16.140625" style="2" customWidth="1"/>
    <col min="14091" max="14091" width="11.28515625" style="2" customWidth="1"/>
    <col min="14092" max="14093" width="11.42578125" style="2"/>
    <col min="14094" max="14094" width="13" style="2" customWidth="1"/>
    <col min="14095" max="14337" width="11.42578125" style="2"/>
    <col min="14338" max="14338" width="1.28515625" style="2" customWidth="1"/>
    <col min="14339" max="14339" width="23.85546875" style="2" bestFit="1" customWidth="1"/>
    <col min="14340" max="14340" width="12.42578125" style="2" bestFit="1" customWidth="1"/>
    <col min="14341" max="14341" width="12.7109375" style="2" customWidth="1"/>
    <col min="14342" max="14342" width="13.140625" style="2" bestFit="1" customWidth="1"/>
    <col min="14343" max="14345" width="13.140625" style="2" customWidth="1"/>
    <col min="14346" max="14346" width="16.140625" style="2" customWidth="1"/>
    <col min="14347" max="14347" width="11.28515625" style="2" customWidth="1"/>
    <col min="14348" max="14349" width="11.42578125" style="2"/>
    <col min="14350" max="14350" width="13" style="2" customWidth="1"/>
    <col min="14351" max="14593" width="11.42578125" style="2"/>
    <col min="14594" max="14594" width="1.28515625" style="2" customWidth="1"/>
    <col min="14595" max="14595" width="23.85546875" style="2" bestFit="1" customWidth="1"/>
    <col min="14596" max="14596" width="12.42578125" style="2" bestFit="1" customWidth="1"/>
    <col min="14597" max="14597" width="12.7109375" style="2" customWidth="1"/>
    <col min="14598" max="14598" width="13.140625" style="2" bestFit="1" customWidth="1"/>
    <col min="14599" max="14601" width="13.140625" style="2" customWidth="1"/>
    <col min="14602" max="14602" width="16.140625" style="2" customWidth="1"/>
    <col min="14603" max="14603" width="11.28515625" style="2" customWidth="1"/>
    <col min="14604" max="14605" width="11.42578125" style="2"/>
    <col min="14606" max="14606" width="13" style="2" customWidth="1"/>
    <col min="14607" max="14849" width="11.42578125" style="2"/>
    <col min="14850" max="14850" width="1.28515625" style="2" customWidth="1"/>
    <col min="14851" max="14851" width="23.85546875" style="2" bestFit="1" customWidth="1"/>
    <col min="14852" max="14852" width="12.42578125" style="2" bestFit="1" customWidth="1"/>
    <col min="14853" max="14853" width="12.7109375" style="2" customWidth="1"/>
    <col min="14854" max="14854" width="13.140625" style="2" bestFit="1" customWidth="1"/>
    <col min="14855" max="14857" width="13.140625" style="2" customWidth="1"/>
    <col min="14858" max="14858" width="16.140625" style="2" customWidth="1"/>
    <col min="14859" max="14859" width="11.28515625" style="2" customWidth="1"/>
    <col min="14860" max="14861" width="11.42578125" style="2"/>
    <col min="14862" max="14862" width="13" style="2" customWidth="1"/>
    <col min="14863" max="15105" width="11.42578125" style="2"/>
    <col min="15106" max="15106" width="1.28515625" style="2" customWidth="1"/>
    <col min="15107" max="15107" width="23.85546875" style="2" bestFit="1" customWidth="1"/>
    <col min="15108" max="15108" width="12.42578125" style="2" bestFit="1" customWidth="1"/>
    <col min="15109" max="15109" width="12.7109375" style="2" customWidth="1"/>
    <col min="15110" max="15110" width="13.140625" style="2" bestFit="1" customWidth="1"/>
    <col min="15111" max="15113" width="13.140625" style="2" customWidth="1"/>
    <col min="15114" max="15114" width="16.140625" style="2" customWidth="1"/>
    <col min="15115" max="15115" width="11.28515625" style="2" customWidth="1"/>
    <col min="15116" max="15117" width="11.42578125" style="2"/>
    <col min="15118" max="15118" width="13" style="2" customWidth="1"/>
    <col min="15119" max="15361" width="11.42578125" style="2"/>
    <col min="15362" max="15362" width="1.28515625" style="2" customWidth="1"/>
    <col min="15363" max="15363" width="23.85546875" style="2" bestFit="1" customWidth="1"/>
    <col min="15364" max="15364" width="12.42578125" style="2" bestFit="1" customWidth="1"/>
    <col min="15365" max="15365" width="12.7109375" style="2" customWidth="1"/>
    <col min="15366" max="15366" width="13.140625" style="2" bestFit="1" customWidth="1"/>
    <col min="15367" max="15369" width="13.140625" style="2" customWidth="1"/>
    <col min="15370" max="15370" width="16.140625" style="2" customWidth="1"/>
    <col min="15371" max="15371" width="11.28515625" style="2" customWidth="1"/>
    <col min="15372" max="15373" width="11.42578125" style="2"/>
    <col min="15374" max="15374" width="13" style="2" customWidth="1"/>
    <col min="15375" max="15617" width="11.42578125" style="2"/>
    <col min="15618" max="15618" width="1.28515625" style="2" customWidth="1"/>
    <col min="15619" max="15619" width="23.85546875" style="2" bestFit="1" customWidth="1"/>
    <col min="15620" max="15620" width="12.42578125" style="2" bestFit="1" customWidth="1"/>
    <col min="15621" max="15621" width="12.7109375" style="2" customWidth="1"/>
    <col min="15622" max="15622" width="13.140625" style="2" bestFit="1" customWidth="1"/>
    <col min="15623" max="15625" width="13.140625" style="2" customWidth="1"/>
    <col min="15626" max="15626" width="16.140625" style="2" customWidth="1"/>
    <col min="15627" max="15627" width="11.28515625" style="2" customWidth="1"/>
    <col min="15628" max="15629" width="11.42578125" style="2"/>
    <col min="15630" max="15630" width="13" style="2" customWidth="1"/>
    <col min="15631" max="15873" width="11.42578125" style="2"/>
    <col min="15874" max="15874" width="1.28515625" style="2" customWidth="1"/>
    <col min="15875" max="15875" width="23.85546875" style="2" bestFit="1" customWidth="1"/>
    <col min="15876" max="15876" width="12.42578125" style="2" bestFit="1" customWidth="1"/>
    <col min="15877" max="15877" width="12.7109375" style="2" customWidth="1"/>
    <col min="15878" max="15878" width="13.140625" style="2" bestFit="1" customWidth="1"/>
    <col min="15879" max="15881" width="13.140625" style="2" customWidth="1"/>
    <col min="15882" max="15882" width="16.140625" style="2" customWidth="1"/>
    <col min="15883" max="15883" width="11.28515625" style="2" customWidth="1"/>
    <col min="15884" max="15885" width="11.42578125" style="2"/>
    <col min="15886" max="15886" width="13" style="2" customWidth="1"/>
    <col min="15887" max="16129" width="11.42578125" style="2"/>
    <col min="16130" max="16130" width="1.28515625" style="2" customWidth="1"/>
    <col min="16131" max="16131" width="23.85546875" style="2" bestFit="1" customWidth="1"/>
    <col min="16132" max="16132" width="12.42578125" style="2" bestFit="1" customWidth="1"/>
    <col min="16133" max="16133" width="12.7109375" style="2" customWidth="1"/>
    <col min="16134" max="16134" width="13.140625" style="2" bestFit="1" customWidth="1"/>
    <col min="16135" max="16137" width="13.140625" style="2" customWidth="1"/>
    <col min="16138" max="16138" width="16.140625" style="2" customWidth="1"/>
    <col min="16139" max="16139" width="11.28515625" style="2" customWidth="1"/>
    <col min="16140" max="16141" width="11.42578125" style="2"/>
    <col min="16142" max="16142" width="13" style="2" customWidth="1"/>
    <col min="16143" max="16384" width="11.42578125" style="2"/>
  </cols>
  <sheetData>
    <row r="1" spans="1:1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3"/>
    </row>
    <row r="2" spans="1:1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3"/>
    </row>
    <row r="3" spans="1:11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3"/>
    </row>
    <row r="4" spans="1:11">
      <c r="A4" s="1"/>
      <c r="B4" s="1"/>
      <c r="C4" s="1"/>
      <c r="D4" s="1"/>
      <c r="E4" s="1"/>
      <c r="F4" s="1"/>
      <c r="G4" s="1"/>
      <c r="H4" s="1"/>
      <c r="I4" s="38" t="s">
        <v>31</v>
      </c>
      <c r="K4" s="1"/>
    </row>
    <row r="5" spans="1:11">
      <c r="B5" s="3" t="s">
        <v>2</v>
      </c>
    </row>
    <row r="6" spans="1:11" ht="8.25" customHeight="1">
      <c r="B6" s="4"/>
    </row>
    <row r="7" spans="1:11" ht="12.75" customHeight="1">
      <c r="B7" s="42" t="s">
        <v>3</v>
      </c>
      <c r="C7" s="42">
        <v>2018</v>
      </c>
      <c r="D7" s="40">
        <v>2019</v>
      </c>
      <c r="E7" s="40">
        <v>2020</v>
      </c>
      <c r="F7" s="40">
        <v>2021</v>
      </c>
      <c r="G7" s="40">
        <v>2022</v>
      </c>
      <c r="H7" s="40">
        <v>2023</v>
      </c>
      <c r="I7" s="40">
        <v>2024</v>
      </c>
      <c r="J7" s="40" t="s">
        <v>4</v>
      </c>
      <c r="K7" s="5"/>
    </row>
    <row r="8" spans="1:11" ht="20.25" customHeight="1">
      <c r="B8" s="43"/>
      <c r="C8" s="43"/>
      <c r="D8" s="41"/>
      <c r="E8" s="41"/>
      <c r="F8" s="41"/>
      <c r="G8" s="41"/>
      <c r="H8" s="41"/>
      <c r="I8" s="41"/>
      <c r="J8" s="41"/>
      <c r="K8" s="5"/>
    </row>
    <row r="9" spans="1:11">
      <c r="B9" s="6" t="s">
        <v>5</v>
      </c>
      <c r="C9" s="7">
        <v>48124.46</v>
      </c>
      <c r="D9" s="7">
        <v>304147.23</v>
      </c>
      <c r="E9" s="7">
        <v>260924.39</v>
      </c>
      <c r="F9" s="7">
        <v>297692.78999999998</v>
      </c>
      <c r="G9" s="7">
        <v>359310.83</v>
      </c>
      <c r="H9" s="7">
        <v>354883</v>
      </c>
      <c r="I9" s="7"/>
      <c r="J9" s="8">
        <f>+C9+D9+E9+F9+I9+G9</f>
        <v>1270199.7000000002</v>
      </c>
      <c r="K9" s="5"/>
    </row>
    <row r="10" spans="1:11">
      <c r="B10" s="9" t="s">
        <v>6</v>
      </c>
      <c r="C10" s="10">
        <v>69432.929999999993</v>
      </c>
      <c r="D10" s="10">
        <v>14754.04</v>
      </c>
      <c r="E10" s="10">
        <v>11340.78</v>
      </c>
      <c r="F10" s="11">
        <v>11640.6</v>
      </c>
      <c r="G10" s="11">
        <v>22918.080000000002</v>
      </c>
      <c r="H10" s="10">
        <v>20310</v>
      </c>
      <c r="I10" s="10"/>
      <c r="J10" s="12">
        <f>SUM(C10:I10)</f>
        <v>150396.43</v>
      </c>
      <c r="K10" s="5"/>
    </row>
    <row r="11" spans="1:11">
      <c r="B11" s="9" t="s">
        <v>7</v>
      </c>
      <c r="C11" s="10">
        <v>10549.04</v>
      </c>
      <c r="D11" s="10">
        <v>48405.7</v>
      </c>
      <c r="E11" s="10">
        <v>0</v>
      </c>
      <c r="F11" s="10">
        <v>0</v>
      </c>
      <c r="G11" s="10"/>
      <c r="H11" s="10"/>
      <c r="I11" s="10"/>
      <c r="J11" s="12">
        <f>SUM(C11:I11)</f>
        <v>58954.74</v>
      </c>
      <c r="K11" s="5"/>
    </row>
    <row r="12" spans="1:11">
      <c r="B12" s="9" t="s">
        <v>8</v>
      </c>
      <c r="C12" s="10">
        <v>-2568.73</v>
      </c>
      <c r="D12" s="10">
        <v>-42914</v>
      </c>
      <c r="E12" s="10">
        <v>-118410.89</v>
      </c>
      <c r="F12" s="10">
        <v>-100255.5</v>
      </c>
      <c r="G12" s="10">
        <v>-56483.23</v>
      </c>
      <c r="H12" s="10">
        <v>-505.42</v>
      </c>
      <c r="I12" s="10"/>
      <c r="J12" s="12">
        <f>SUM(C12:I12)</f>
        <v>-321137.76999999996</v>
      </c>
      <c r="K12" s="5"/>
    </row>
    <row r="13" spans="1:11" ht="6" customHeight="1">
      <c r="B13" s="13"/>
      <c r="C13" s="14"/>
      <c r="D13" s="14"/>
      <c r="E13" s="14"/>
      <c r="F13" s="14"/>
      <c r="G13" s="14"/>
      <c r="H13" s="14"/>
      <c r="I13" s="14"/>
      <c r="J13" s="14"/>
      <c r="K13" s="5"/>
    </row>
    <row r="14" spans="1:11">
      <c r="B14" s="15" t="s">
        <v>4</v>
      </c>
      <c r="C14" s="16">
        <f t="shared" ref="C14:J14" si="0">SUM(C9:C13)</f>
        <v>125537.7</v>
      </c>
      <c r="D14" s="16">
        <f t="shared" si="0"/>
        <v>324392.96999999997</v>
      </c>
      <c r="E14" s="16">
        <f t="shared" si="0"/>
        <v>153854.28000000003</v>
      </c>
      <c r="F14" s="16">
        <f t="shared" si="0"/>
        <v>209077.88999999996</v>
      </c>
      <c r="G14" s="16">
        <f t="shared" si="0"/>
        <v>325745.68000000005</v>
      </c>
      <c r="H14" s="16">
        <f t="shared" si="0"/>
        <v>374687.58</v>
      </c>
      <c r="I14" s="16">
        <f t="shared" si="0"/>
        <v>0</v>
      </c>
      <c r="J14" s="16">
        <f t="shared" si="0"/>
        <v>1158413.1000000001</v>
      </c>
      <c r="K14" s="5"/>
    </row>
    <row r="15" spans="1:11">
      <c r="B15" s="5"/>
      <c r="C15" s="5"/>
      <c r="D15" s="5"/>
      <c r="E15" s="5"/>
      <c r="F15" s="5"/>
      <c r="G15" s="5"/>
      <c r="H15" s="5"/>
      <c r="I15" s="5"/>
      <c r="J15" s="5"/>
      <c r="K15" s="5"/>
    </row>
    <row r="17" spans="2:12">
      <c r="B17" s="3" t="s">
        <v>9</v>
      </c>
    </row>
    <row r="18" spans="2:12" ht="9" customHeight="1">
      <c r="B18" s="17"/>
    </row>
    <row r="19" spans="2:12">
      <c r="B19" s="17" t="s">
        <v>10</v>
      </c>
    </row>
    <row r="20" spans="2:12" ht="8.25" customHeight="1">
      <c r="B20" s="4"/>
    </row>
    <row r="21" spans="2:12">
      <c r="B21" s="18" t="s">
        <v>11</v>
      </c>
      <c r="C21" s="19">
        <f>+'[11]OBRA CONSTRUCCION (4)'!K48</f>
        <v>822289.54900430655</v>
      </c>
      <c r="D21" s="20"/>
      <c r="E21" s="21"/>
      <c r="F21" s="21"/>
      <c r="G21" s="21"/>
      <c r="H21" s="21"/>
      <c r="I21" s="21"/>
      <c r="J21" s="20">
        <f>SUM(C21:E21)</f>
        <v>822289.54900430655</v>
      </c>
    </row>
    <row r="22" spans="2:12">
      <c r="B22" s="22" t="s">
        <v>12</v>
      </c>
      <c r="C22" s="23">
        <f>+'[11]OBRA CONSTRUCCION (4)'!G48+'[11]OBRA CONSTRUCCION (4)'!H48+'[11]OBRA CONSTRUCCION (4)'!I48+'[11]OBRA CONSTRUCCION (4)'!J48</f>
        <v>3425901.307983879</v>
      </c>
      <c r="D22" s="24"/>
      <c r="E22" s="25"/>
      <c r="F22" s="25">
        <v>49107.03</v>
      </c>
      <c r="G22" s="25"/>
      <c r="H22" s="25"/>
      <c r="I22" s="25"/>
      <c r="J22" s="24">
        <f>SUM(C22:I22)</f>
        <v>3475008.3379838788</v>
      </c>
    </row>
    <row r="23" spans="2:12" ht="6" customHeight="1">
      <c r="B23" s="13"/>
      <c r="C23" s="14"/>
      <c r="D23" s="14"/>
      <c r="E23" s="14"/>
      <c r="F23" s="14"/>
      <c r="G23" s="14"/>
      <c r="H23" s="14"/>
      <c r="I23" s="14"/>
      <c r="J23" s="14"/>
      <c r="K23" s="5"/>
    </row>
    <row r="24" spans="2:12">
      <c r="B24" s="15" t="s">
        <v>4</v>
      </c>
      <c r="C24" s="16">
        <f>SUM(C18:C23)</f>
        <v>4248190.856988186</v>
      </c>
      <c r="D24" s="16">
        <f>SUM(D18:D23)</f>
        <v>0</v>
      </c>
      <c r="E24" s="16">
        <f>SUM(E18:E23)</f>
        <v>0</v>
      </c>
      <c r="F24" s="16">
        <f>SUM(F18:F23)</f>
        <v>49107.03</v>
      </c>
      <c r="G24" s="16"/>
      <c r="H24" s="16"/>
      <c r="I24" s="16">
        <f>SUM(I18:I23)</f>
        <v>0</v>
      </c>
      <c r="J24" s="16">
        <f>+J21+J22</f>
        <v>4297297.8869881853</v>
      </c>
      <c r="L24" s="26"/>
    </row>
    <row r="26" spans="2:12">
      <c r="B26" s="17" t="s">
        <v>13</v>
      </c>
    </row>
    <row r="27" spans="2:12" ht="6.75" customHeight="1">
      <c r="B27" s="27"/>
      <c r="C27" s="20"/>
      <c r="D27" s="20"/>
      <c r="E27" s="21"/>
      <c r="F27" s="21"/>
      <c r="G27" s="21"/>
      <c r="H27" s="21"/>
      <c r="I27" s="21"/>
      <c r="J27" s="20"/>
    </row>
    <row r="28" spans="2:12">
      <c r="B28" s="22" t="s">
        <v>14</v>
      </c>
      <c r="C28" s="28">
        <v>58624.28</v>
      </c>
      <c r="D28" s="28">
        <v>46452.26</v>
      </c>
      <c r="E28" s="29">
        <v>28788.89</v>
      </c>
      <c r="F28" s="29">
        <v>25230.99</v>
      </c>
      <c r="G28" s="29">
        <f>2248.74+55648.28</f>
        <v>57897.02</v>
      </c>
      <c r="H28" s="30">
        <v>57377.839999999975</v>
      </c>
      <c r="I28" s="30">
        <v>47740.13</v>
      </c>
      <c r="J28" s="28">
        <f t="shared" ref="J28:J39" si="1">SUM(C28:I28)</f>
        <v>322111.40999999997</v>
      </c>
    </row>
    <row r="29" spans="2:12">
      <c r="B29" s="22" t="s">
        <v>15</v>
      </c>
      <c r="C29" s="28">
        <v>24162.89</v>
      </c>
      <c r="D29" s="28">
        <v>35373.47</v>
      </c>
      <c r="E29" s="29">
        <v>12147.42</v>
      </c>
      <c r="F29" s="29">
        <v>3959.33</v>
      </c>
      <c r="G29" s="30">
        <v>8535.5399999999991</v>
      </c>
      <c r="H29" s="30">
        <v>7289.2399999999971</v>
      </c>
      <c r="I29" s="30">
        <v>0</v>
      </c>
      <c r="J29" s="28">
        <f t="shared" si="1"/>
        <v>91467.889999999985</v>
      </c>
    </row>
    <row r="30" spans="2:12">
      <c r="B30" s="22" t="s">
        <v>16</v>
      </c>
      <c r="C30" s="28"/>
      <c r="D30" s="28">
        <v>55372.04</v>
      </c>
      <c r="E30" s="29">
        <v>40343.43</v>
      </c>
      <c r="F30" s="29">
        <v>21244.62</v>
      </c>
      <c r="G30" s="29">
        <v>30948.12</v>
      </c>
      <c r="H30" s="30">
        <v>54381.89</v>
      </c>
      <c r="I30" s="30">
        <v>38544.589999999997</v>
      </c>
      <c r="J30" s="28">
        <f t="shared" si="1"/>
        <v>240834.68999999997</v>
      </c>
    </row>
    <row r="31" spans="2:12">
      <c r="B31" s="22" t="s">
        <v>17</v>
      </c>
      <c r="C31" s="28">
        <v>117725.1</v>
      </c>
      <c r="D31" s="28">
        <f>+'[11]Gtos Financieros'!E66</f>
        <v>75508.34</v>
      </c>
      <c r="E31" s="29">
        <v>59342.16</v>
      </c>
      <c r="F31" s="29">
        <v>38466.870000000003</v>
      </c>
      <c r="G31" s="29">
        <v>11383.760000000002</v>
      </c>
      <c r="H31" s="30"/>
      <c r="I31" s="30">
        <v>0</v>
      </c>
      <c r="J31" s="28">
        <f t="shared" si="1"/>
        <v>302426.23000000004</v>
      </c>
    </row>
    <row r="32" spans="2:12">
      <c r="B32" s="22" t="s">
        <v>18</v>
      </c>
      <c r="C32" s="28">
        <v>2090</v>
      </c>
      <c r="D32" s="28">
        <v>6434.72</v>
      </c>
      <c r="E32" s="29">
        <v>2033</v>
      </c>
      <c r="F32" s="29">
        <f>1386.8+35.89</f>
        <v>1422.69</v>
      </c>
      <c r="G32" s="31">
        <v>1753.7700000000002</v>
      </c>
      <c r="H32" s="30">
        <v>1268.82</v>
      </c>
      <c r="I32" s="30"/>
      <c r="J32" s="28">
        <f t="shared" si="1"/>
        <v>15003.000000000002</v>
      </c>
    </row>
    <row r="33" spans="2:11">
      <c r="B33" s="22" t="s">
        <v>19</v>
      </c>
      <c r="C33" s="28">
        <v>16021.87</v>
      </c>
      <c r="D33" s="28">
        <v>24986.26</v>
      </c>
      <c r="E33" s="29"/>
      <c r="F33" s="29"/>
      <c r="G33" s="29"/>
      <c r="H33" s="30"/>
      <c r="I33" s="30"/>
      <c r="J33" s="28">
        <f t="shared" si="1"/>
        <v>41008.129999999997</v>
      </c>
    </row>
    <row r="34" spans="2:11">
      <c r="B34" s="22" t="s">
        <v>20</v>
      </c>
      <c r="C34" s="28">
        <v>11269.88</v>
      </c>
      <c r="D34" s="28">
        <v>4811.28</v>
      </c>
      <c r="E34" s="29"/>
      <c r="F34" s="29"/>
      <c r="G34" s="29"/>
      <c r="H34" s="30">
        <v>1712.48</v>
      </c>
      <c r="I34" s="30"/>
      <c r="J34" s="28">
        <f t="shared" si="1"/>
        <v>17793.64</v>
      </c>
    </row>
    <row r="35" spans="2:11">
      <c r="B35" s="22" t="s">
        <v>21</v>
      </c>
      <c r="C35" s="28">
        <f>3976+1232+3445.87+3550</f>
        <v>12203.869999999999</v>
      </c>
      <c r="D35" s="28">
        <v>14170</v>
      </c>
      <c r="E35" s="29"/>
      <c r="F35" s="29"/>
      <c r="G35" s="29"/>
      <c r="H35" s="30">
        <v>98.45</v>
      </c>
      <c r="I35" s="30"/>
      <c r="J35" s="28">
        <f t="shared" si="1"/>
        <v>26472.32</v>
      </c>
    </row>
    <row r="36" spans="2:11">
      <c r="B36" s="22" t="s">
        <v>22</v>
      </c>
      <c r="C36" s="28">
        <v>3745</v>
      </c>
      <c r="D36" s="28">
        <v>16342.52</v>
      </c>
      <c r="E36" s="29">
        <v>6682.94</v>
      </c>
      <c r="F36" s="29">
        <v>9087.81</v>
      </c>
      <c r="G36" s="29"/>
      <c r="H36" s="30">
        <v>7310.13</v>
      </c>
      <c r="I36" s="30"/>
      <c r="J36" s="28">
        <f t="shared" si="1"/>
        <v>43168.399999999994</v>
      </c>
    </row>
    <row r="37" spans="2:11">
      <c r="B37" s="22" t="s">
        <v>23</v>
      </c>
      <c r="C37" s="28">
        <v>7178</v>
      </c>
      <c r="D37" s="28"/>
      <c r="E37" s="29"/>
      <c r="F37" s="29"/>
      <c r="G37" s="29"/>
      <c r="H37" s="30"/>
      <c r="I37" s="30"/>
      <c r="J37" s="28">
        <f t="shared" si="1"/>
        <v>7178</v>
      </c>
    </row>
    <row r="38" spans="2:11">
      <c r="B38" s="22" t="s">
        <v>24</v>
      </c>
      <c r="C38" s="28">
        <v>7267.87</v>
      </c>
      <c r="D38" s="28">
        <v>4696.8100000000004</v>
      </c>
      <c r="E38" s="29">
        <v>8204.4</v>
      </c>
      <c r="F38" s="29">
        <v>291.76</v>
      </c>
      <c r="G38" s="29"/>
      <c r="H38" s="30">
        <v>293.10000000000002</v>
      </c>
      <c r="I38" s="30"/>
      <c r="J38" s="28">
        <f t="shared" si="1"/>
        <v>20753.939999999999</v>
      </c>
    </row>
    <row r="39" spans="2:11">
      <c r="B39" s="22" t="s">
        <v>25</v>
      </c>
      <c r="C39" s="28"/>
      <c r="D39" s="28"/>
      <c r="E39" s="29"/>
      <c r="F39" s="29">
        <v>26960.799999999999</v>
      </c>
      <c r="G39" s="29">
        <f>2000.94+17360.24</f>
        <v>19361.18</v>
      </c>
      <c r="H39" s="30">
        <v>32404.14</v>
      </c>
      <c r="I39" s="30"/>
      <c r="J39" s="28">
        <f t="shared" si="1"/>
        <v>78726.12</v>
      </c>
    </row>
    <row r="40" spans="2:11" ht="6" customHeight="1">
      <c r="B40" s="13"/>
      <c r="C40" s="14"/>
      <c r="D40" s="14"/>
      <c r="E40" s="14"/>
      <c r="F40" s="14"/>
      <c r="G40" s="14"/>
      <c r="H40" s="14"/>
      <c r="I40" s="14"/>
      <c r="J40" s="14"/>
      <c r="K40" s="5"/>
    </row>
    <row r="41" spans="2:11">
      <c r="B41" s="32" t="s">
        <v>4</v>
      </c>
      <c r="C41" s="16">
        <f t="shared" ref="C41:I41" si="2">SUM(C28:C40)</f>
        <v>260288.76</v>
      </c>
      <c r="D41" s="16">
        <f t="shared" si="2"/>
        <v>284147.7</v>
      </c>
      <c r="E41" s="16">
        <f t="shared" si="2"/>
        <v>157542.24</v>
      </c>
      <c r="F41" s="16">
        <f t="shared" si="2"/>
        <v>126664.87</v>
      </c>
      <c r="G41" s="16">
        <f t="shared" si="2"/>
        <v>129879.39000000001</v>
      </c>
      <c r="H41" s="16">
        <f t="shared" si="2"/>
        <v>162136.08999999997</v>
      </c>
      <c r="I41" s="16">
        <f t="shared" si="2"/>
        <v>86284.72</v>
      </c>
      <c r="J41" s="16">
        <f>SUM(J28:J40)</f>
        <v>1206943.77</v>
      </c>
    </row>
    <row r="43" spans="2:11">
      <c r="B43" s="33" t="s">
        <v>27</v>
      </c>
      <c r="C43" s="34">
        <f>+C14-C41</f>
        <v>-134751.06</v>
      </c>
      <c r="D43" s="34">
        <f t="shared" ref="D43:I43" si="3">+D14-D41</f>
        <v>40245.26999999996</v>
      </c>
      <c r="E43" s="34">
        <f t="shared" si="3"/>
        <v>-3687.9599999999627</v>
      </c>
      <c r="F43" s="34">
        <f t="shared" si="3"/>
        <v>82413.01999999996</v>
      </c>
      <c r="G43" s="34">
        <f t="shared" si="3"/>
        <v>195866.29000000004</v>
      </c>
      <c r="H43" s="34">
        <f t="shared" si="3"/>
        <v>212551.49000000005</v>
      </c>
      <c r="I43" s="34">
        <f t="shared" si="3"/>
        <v>-86284.72</v>
      </c>
      <c r="J43" s="34">
        <f>SUM(C43:I43)</f>
        <v>306352.33000000007</v>
      </c>
    </row>
    <row r="44" spans="2:11" ht="9.75" customHeight="1">
      <c r="E44" s="33"/>
      <c r="F44" s="33"/>
      <c r="G44" s="33"/>
      <c r="H44" s="33"/>
      <c r="I44" s="33"/>
      <c r="J44" s="34"/>
    </row>
    <row r="45" spans="2:11">
      <c r="I45" s="35" t="s">
        <v>28</v>
      </c>
      <c r="J45" s="26">
        <f>-E12-F12-G12-H12-I12</f>
        <v>275655.03999999998</v>
      </c>
    </row>
    <row r="46" spans="2:11" ht="6" customHeight="1"/>
    <row r="47" spans="2:11">
      <c r="I47" s="36" t="s">
        <v>29</v>
      </c>
      <c r="J47" s="34">
        <f>SUM(J43:J45)</f>
        <v>582007.37000000011</v>
      </c>
    </row>
    <row r="49" spans="9:10">
      <c r="I49" s="33" t="s">
        <v>26</v>
      </c>
      <c r="J49" s="37">
        <f>+J47/J24</f>
        <v>0.13543565871061994</v>
      </c>
    </row>
    <row r="50" spans="9:10">
      <c r="I50" s="33" t="s">
        <v>30</v>
      </c>
      <c r="J50" s="37">
        <f>+J49/7</f>
        <v>1.9347951244374276E-2</v>
      </c>
    </row>
  </sheetData>
  <mergeCells count="12">
    <mergeCell ref="A3:J3"/>
    <mergeCell ref="A2:J2"/>
    <mergeCell ref="A1:J1"/>
    <mergeCell ref="H7:H8"/>
    <mergeCell ref="J7:J8"/>
    <mergeCell ref="B7:B8"/>
    <mergeCell ref="C7:C8"/>
    <mergeCell ref="D7:D8"/>
    <mergeCell ref="E7:E8"/>
    <mergeCell ref="F7:F8"/>
    <mergeCell ref="G7:G8"/>
    <mergeCell ref="I7:I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7BB65-06D7-4082-97AF-AAD0BB321E52}">
  <sheetPr>
    <tabColor rgb="FFFF0000"/>
    <pageSetUpPr fitToPage="1"/>
  </sheetPr>
  <dimension ref="A1:G80"/>
  <sheetViews>
    <sheetView showGridLines="0" zoomScaleNormal="100" zoomScaleSheetLayoutView="90" workbookViewId="0">
      <selection activeCell="B6" sqref="B6"/>
    </sheetView>
  </sheetViews>
  <sheetFormatPr baseColWidth="10" defaultRowHeight="12.75"/>
  <cols>
    <col min="1" max="1" width="1.28515625" style="2" customWidth="1"/>
    <col min="2" max="2" width="39.28515625" style="51" customWidth="1"/>
    <col min="3" max="3" width="12.42578125" style="51" bestFit="1" customWidth="1"/>
    <col min="4" max="4" width="13.140625" style="51" customWidth="1"/>
    <col min="5" max="5" width="16.140625" style="51" customWidth="1"/>
    <col min="6" max="6" width="11.28515625" style="51" customWidth="1"/>
    <col min="7" max="7" width="11.42578125" style="2" customWidth="1"/>
    <col min="8" max="8" width="11.42578125" style="2"/>
    <col min="9" max="9" width="13" style="2" customWidth="1"/>
    <col min="10" max="10" width="11.42578125" style="2"/>
    <col min="11" max="11" width="11.42578125" style="2" customWidth="1"/>
    <col min="12" max="252" width="11.42578125" style="2"/>
    <col min="253" max="253" width="1.28515625" style="2" customWidth="1"/>
    <col min="254" max="254" width="23.85546875" style="2" bestFit="1" customWidth="1"/>
    <col min="255" max="255" width="12.42578125" style="2" bestFit="1" customWidth="1"/>
    <col min="256" max="256" width="12.7109375" style="2" customWidth="1"/>
    <col min="257" max="257" width="13.140625" style="2" bestFit="1" customWidth="1"/>
    <col min="258" max="260" width="13.140625" style="2" customWidth="1"/>
    <col min="261" max="261" width="16.140625" style="2" customWidth="1"/>
    <col min="262" max="262" width="11.28515625" style="2" customWidth="1"/>
    <col min="263" max="264" width="11.42578125" style="2"/>
    <col min="265" max="265" width="13" style="2" customWidth="1"/>
    <col min="266" max="508" width="11.42578125" style="2"/>
    <col min="509" max="509" width="1.28515625" style="2" customWidth="1"/>
    <col min="510" max="510" width="23.85546875" style="2" bestFit="1" customWidth="1"/>
    <col min="511" max="511" width="12.42578125" style="2" bestFit="1" customWidth="1"/>
    <col min="512" max="512" width="12.7109375" style="2" customWidth="1"/>
    <col min="513" max="513" width="13.140625" style="2" bestFit="1" customWidth="1"/>
    <col min="514" max="516" width="13.140625" style="2" customWidth="1"/>
    <col min="517" max="517" width="16.140625" style="2" customWidth="1"/>
    <col min="518" max="518" width="11.28515625" style="2" customWidth="1"/>
    <col min="519" max="520" width="11.42578125" style="2"/>
    <col min="521" max="521" width="13" style="2" customWidth="1"/>
    <col min="522" max="764" width="11.42578125" style="2"/>
    <col min="765" max="765" width="1.28515625" style="2" customWidth="1"/>
    <col min="766" max="766" width="23.85546875" style="2" bestFit="1" customWidth="1"/>
    <col min="767" max="767" width="12.42578125" style="2" bestFit="1" customWidth="1"/>
    <col min="768" max="768" width="12.7109375" style="2" customWidth="1"/>
    <col min="769" max="769" width="13.140625" style="2" bestFit="1" customWidth="1"/>
    <col min="770" max="772" width="13.140625" style="2" customWidth="1"/>
    <col min="773" max="773" width="16.140625" style="2" customWidth="1"/>
    <col min="774" max="774" width="11.28515625" style="2" customWidth="1"/>
    <col min="775" max="776" width="11.42578125" style="2"/>
    <col min="777" max="777" width="13" style="2" customWidth="1"/>
    <col min="778" max="1020" width="11.42578125" style="2"/>
    <col min="1021" max="1021" width="1.28515625" style="2" customWidth="1"/>
    <col min="1022" max="1022" width="23.85546875" style="2" bestFit="1" customWidth="1"/>
    <col min="1023" max="1023" width="12.42578125" style="2" bestFit="1" customWidth="1"/>
    <col min="1024" max="1024" width="12.7109375" style="2" customWidth="1"/>
    <col min="1025" max="1025" width="13.140625" style="2" bestFit="1" customWidth="1"/>
    <col min="1026" max="1028" width="13.140625" style="2" customWidth="1"/>
    <col min="1029" max="1029" width="16.140625" style="2" customWidth="1"/>
    <col min="1030" max="1030" width="11.28515625" style="2" customWidth="1"/>
    <col min="1031" max="1032" width="11.42578125" style="2"/>
    <col min="1033" max="1033" width="13" style="2" customWidth="1"/>
    <col min="1034" max="1276" width="11.42578125" style="2"/>
    <col min="1277" max="1277" width="1.28515625" style="2" customWidth="1"/>
    <col min="1278" max="1278" width="23.85546875" style="2" bestFit="1" customWidth="1"/>
    <col min="1279" max="1279" width="12.42578125" style="2" bestFit="1" customWidth="1"/>
    <col min="1280" max="1280" width="12.7109375" style="2" customWidth="1"/>
    <col min="1281" max="1281" width="13.140625" style="2" bestFit="1" customWidth="1"/>
    <col min="1282" max="1284" width="13.140625" style="2" customWidth="1"/>
    <col min="1285" max="1285" width="16.140625" style="2" customWidth="1"/>
    <col min="1286" max="1286" width="11.28515625" style="2" customWidth="1"/>
    <col min="1287" max="1288" width="11.42578125" style="2"/>
    <col min="1289" max="1289" width="13" style="2" customWidth="1"/>
    <col min="1290" max="1532" width="11.42578125" style="2"/>
    <col min="1533" max="1533" width="1.28515625" style="2" customWidth="1"/>
    <col min="1534" max="1534" width="23.85546875" style="2" bestFit="1" customWidth="1"/>
    <col min="1535" max="1535" width="12.42578125" style="2" bestFit="1" customWidth="1"/>
    <col min="1536" max="1536" width="12.7109375" style="2" customWidth="1"/>
    <col min="1537" max="1537" width="13.140625" style="2" bestFit="1" customWidth="1"/>
    <col min="1538" max="1540" width="13.140625" style="2" customWidth="1"/>
    <col min="1541" max="1541" width="16.140625" style="2" customWidth="1"/>
    <col min="1542" max="1542" width="11.28515625" style="2" customWidth="1"/>
    <col min="1543" max="1544" width="11.42578125" style="2"/>
    <col min="1545" max="1545" width="13" style="2" customWidth="1"/>
    <col min="1546" max="1788" width="11.42578125" style="2"/>
    <col min="1789" max="1789" width="1.28515625" style="2" customWidth="1"/>
    <col min="1790" max="1790" width="23.85546875" style="2" bestFit="1" customWidth="1"/>
    <col min="1791" max="1791" width="12.42578125" style="2" bestFit="1" customWidth="1"/>
    <col min="1792" max="1792" width="12.7109375" style="2" customWidth="1"/>
    <col min="1793" max="1793" width="13.140625" style="2" bestFit="1" customWidth="1"/>
    <col min="1794" max="1796" width="13.140625" style="2" customWidth="1"/>
    <col min="1797" max="1797" width="16.140625" style="2" customWidth="1"/>
    <col min="1798" max="1798" width="11.28515625" style="2" customWidth="1"/>
    <col min="1799" max="1800" width="11.42578125" style="2"/>
    <col min="1801" max="1801" width="13" style="2" customWidth="1"/>
    <col min="1802" max="2044" width="11.42578125" style="2"/>
    <col min="2045" max="2045" width="1.28515625" style="2" customWidth="1"/>
    <col min="2046" max="2046" width="23.85546875" style="2" bestFit="1" customWidth="1"/>
    <col min="2047" max="2047" width="12.42578125" style="2" bestFit="1" customWidth="1"/>
    <col min="2048" max="2048" width="12.7109375" style="2" customWidth="1"/>
    <col min="2049" max="2049" width="13.140625" style="2" bestFit="1" customWidth="1"/>
    <col min="2050" max="2052" width="13.140625" style="2" customWidth="1"/>
    <col min="2053" max="2053" width="16.140625" style="2" customWidth="1"/>
    <col min="2054" max="2054" width="11.28515625" style="2" customWidth="1"/>
    <col min="2055" max="2056" width="11.42578125" style="2"/>
    <col min="2057" max="2057" width="13" style="2" customWidth="1"/>
    <col min="2058" max="2300" width="11.42578125" style="2"/>
    <col min="2301" max="2301" width="1.28515625" style="2" customWidth="1"/>
    <col min="2302" max="2302" width="23.85546875" style="2" bestFit="1" customWidth="1"/>
    <col min="2303" max="2303" width="12.42578125" style="2" bestFit="1" customWidth="1"/>
    <col min="2304" max="2304" width="12.7109375" style="2" customWidth="1"/>
    <col min="2305" max="2305" width="13.140625" style="2" bestFit="1" customWidth="1"/>
    <col min="2306" max="2308" width="13.140625" style="2" customWidth="1"/>
    <col min="2309" max="2309" width="16.140625" style="2" customWidth="1"/>
    <col min="2310" max="2310" width="11.28515625" style="2" customWidth="1"/>
    <col min="2311" max="2312" width="11.42578125" style="2"/>
    <col min="2313" max="2313" width="13" style="2" customWidth="1"/>
    <col min="2314" max="2556" width="11.42578125" style="2"/>
    <col min="2557" max="2557" width="1.28515625" style="2" customWidth="1"/>
    <col min="2558" max="2558" width="23.85546875" style="2" bestFit="1" customWidth="1"/>
    <col min="2559" max="2559" width="12.42578125" style="2" bestFit="1" customWidth="1"/>
    <col min="2560" max="2560" width="12.7109375" style="2" customWidth="1"/>
    <col min="2561" max="2561" width="13.140625" style="2" bestFit="1" customWidth="1"/>
    <col min="2562" max="2564" width="13.140625" style="2" customWidth="1"/>
    <col min="2565" max="2565" width="16.140625" style="2" customWidth="1"/>
    <col min="2566" max="2566" width="11.28515625" style="2" customWidth="1"/>
    <col min="2567" max="2568" width="11.42578125" style="2"/>
    <col min="2569" max="2569" width="13" style="2" customWidth="1"/>
    <col min="2570" max="2812" width="11.42578125" style="2"/>
    <col min="2813" max="2813" width="1.28515625" style="2" customWidth="1"/>
    <col min="2814" max="2814" width="23.85546875" style="2" bestFit="1" customWidth="1"/>
    <col min="2815" max="2815" width="12.42578125" style="2" bestFit="1" customWidth="1"/>
    <col min="2816" max="2816" width="12.7109375" style="2" customWidth="1"/>
    <col min="2817" max="2817" width="13.140625" style="2" bestFit="1" customWidth="1"/>
    <col min="2818" max="2820" width="13.140625" style="2" customWidth="1"/>
    <col min="2821" max="2821" width="16.140625" style="2" customWidth="1"/>
    <col min="2822" max="2822" width="11.28515625" style="2" customWidth="1"/>
    <col min="2823" max="2824" width="11.42578125" style="2"/>
    <col min="2825" max="2825" width="13" style="2" customWidth="1"/>
    <col min="2826" max="3068" width="11.42578125" style="2"/>
    <col min="3069" max="3069" width="1.28515625" style="2" customWidth="1"/>
    <col min="3070" max="3070" width="23.85546875" style="2" bestFit="1" customWidth="1"/>
    <col min="3071" max="3071" width="12.42578125" style="2" bestFit="1" customWidth="1"/>
    <col min="3072" max="3072" width="12.7109375" style="2" customWidth="1"/>
    <col min="3073" max="3073" width="13.140625" style="2" bestFit="1" customWidth="1"/>
    <col min="3074" max="3076" width="13.140625" style="2" customWidth="1"/>
    <col min="3077" max="3077" width="16.140625" style="2" customWidth="1"/>
    <col min="3078" max="3078" width="11.28515625" style="2" customWidth="1"/>
    <col min="3079" max="3080" width="11.42578125" style="2"/>
    <col min="3081" max="3081" width="13" style="2" customWidth="1"/>
    <col min="3082" max="3324" width="11.42578125" style="2"/>
    <col min="3325" max="3325" width="1.28515625" style="2" customWidth="1"/>
    <col min="3326" max="3326" width="23.85546875" style="2" bestFit="1" customWidth="1"/>
    <col min="3327" max="3327" width="12.42578125" style="2" bestFit="1" customWidth="1"/>
    <col min="3328" max="3328" width="12.7109375" style="2" customWidth="1"/>
    <col min="3329" max="3329" width="13.140625" style="2" bestFit="1" customWidth="1"/>
    <col min="3330" max="3332" width="13.140625" style="2" customWidth="1"/>
    <col min="3333" max="3333" width="16.140625" style="2" customWidth="1"/>
    <col min="3334" max="3334" width="11.28515625" style="2" customWidth="1"/>
    <col min="3335" max="3336" width="11.42578125" style="2"/>
    <col min="3337" max="3337" width="13" style="2" customWidth="1"/>
    <col min="3338" max="3580" width="11.42578125" style="2"/>
    <col min="3581" max="3581" width="1.28515625" style="2" customWidth="1"/>
    <col min="3582" max="3582" width="23.85546875" style="2" bestFit="1" customWidth="1"/>
    <col min="3583" max="3583" width="12.42578125" style="2" bestFit="1" customWidth="1"/>
    <col min="3584" max="3584" width="12.7109375" style="2" customWidth="1"/>
    <col min="3585" max="3585" width="13.140625" style="2" bestFit="1" customWidth="1"/>
    <col min="3586" max="3588" width="13.140625" style="2" customWidth="1"/>
    <col min="3589" max="3589" width="16.140625" style="2" customWidth="1"/>
    <col min="3590" max="3590" width="11.28515625" style="2" customWidth="1"/>
    <col min="3591" max="3592" width="11.42578125" style="2"/>
    <col min="3593" max="3593" width="13" style="2" customWidth="1"/>
    <col min="3594" max="3836" width="11.42578125" style="2"/>
    <col min="3837" max="3837" width="1.28515625" style="2" customWidth="1"/>
    <col min="3838" max="3838" width="23.85546875" style="2" bestFit="1" customWidth="1"/>
    <col min="3839" max="3839" width="12.42578125" style="2" bestFit="1" customWidth="1"/>
    <col min="3840" max="3840" width="12.7109375" style="2" customWidth="1"/>
    <col min="3841" max="3841" width="13.140625" style="2" bestFit="1" customWidth="1"/>
    <col min="3842" max="3844" width="13.140625" style="2" customWidth="1"/>
    <col min="3845" max="3845" width="16.140625" style="2" customWidth="1"/>
    <col min="3846" max="3846" width="11.28515625" style="2" customWidth="1"/>
    <col min="3847" max="3848" width="11.42578125" style="2"/>
    <col min="3849" max="3849" width="13" style="2" customWidth="1"/>
    <col min="3850" max="4092" width="11.42578125" style="2"/>
    <col min="4093" max="4093" width="1.28515625" style="2" customWidth="1"/>
    <col min="4094" max="4094" width="23.85546875" style="2" bestFit="1" customWidth="1"/>
    <col min="4095" max="4095" width="12.42578125" style="2" bestFit="1" customWidth="1"/>
    <col min="4096" max="4096" width="12.7109375" style="2" customWidth="1"/>
    <col min="4097" max="4097" width="13.140625" style="2" bestFit="1" customWidth="1"/>
    <col min="4098" max="4100" width="13.140625" style="2" customWidth="1"/>
    <col min="4101" max="4101" width="16.140625" style="2" customWidth="1"/>
    <col min="4102" max="4102" width="11.28515625" style="2" customWidth="1"/>
    <col min="4103" max="4104" width="11.42578125" style="2"/>
    <col min="4105" max="4105" width="13" style="2" customWidth="1"/>
    <col min="4106" max="4348" width="11.42578125" style="2"/>
    <col min="4349" max="4349" width="1.28515625" style="2" customWidth="1"/>
    <col min="4350" max="4350" width="23.85546875" style="2" bestFit="1" customWidth="1"/>
    <col min="4351" max="4351" width="12.42578125" style="2" bestFit="1" customWidth="1"/>
    <col min="4352" max="4352" width="12.7109375" style="2" customWidth="1"/>
    <col min="4353" max="4353" width="13.140625" style="2" bestFit="1" customWidth="1"/>
    <col min="4354" max="4356" width="13.140625" style="2" customWidth="1"/>
    <col min="4357" max="4357" width="16.140625" style="2" customWidth="1"/>
    <col min="4358" max="4358" width="11.28515625" style="2" customWidth="1"/>
    <col min="4359" max="4360" width="11.42578125" style="2"/>
    <col min="4361" max="4361" width="13" style="2" customWidth="1"/>
    <col min="4362" max="4604" width="11.42578125" style="2"/>
    <col min="4605" max="4605" width="1.28515625" style="2" customWidth="1"/>
    <col min="4606" max="4606" width="23.85546875" style="2" bestFit="1" customWidth="1"/>
    <col min="4607" max="4607" width="12.42578125" style="2" bestFit="1" customWidth="1"/>
    <col min="4608" max="4608" width="12.7109375" style="2" customWidth="1"/>
    <col min="4609" max="4609" width="13.140625" style="2" bestFit="1" customWidth="1"/>
    <col min="4610" max="4612" width="13.140625" style="2" customWidth="1"/>
    <col min="4613" max="4613" width="16.140625" style="2" customWidth="1"/>
    <col min="4614" max="4614" width="11.28515625" style="2" customWidth="1"/>
    <col min="4615" max="4616" width="11.42578125" style="2"/>
    <col min="4617" max="4617" width="13" style="2" customWidth="1"/>
    <col min="4618" max="4860" width="11.42578125" style="2"/>
    <col min="4861" max="4861" width="1.28515625" style="2" customWidth="1"/>
    <col min="4862" max="4862" width="23.85546875" style="2" bestFit="1" customWidth="1"/>
    <col min="4863" max="4863" width="12.42578125" style="2" bestFit="1" customWidth="1"/>
    <col min="4864" max="4864" width="12.7109375" style="2" customWidth="1"/>
    <col min="4865" max="4865" width="13.140625" style="2" bestFit="1" customWidth="1"/>
    <col min="4866" max="4868" width="13.140625" style="2" customWidth="1"/>
    <col min="4869" max="4869" width="16.140625" style="2" customWidth="1"/>
    <col min="4870" max="4870" width="11.28515625" style="2" customWidth="1"/>
    <col min="4871" max="4872" width="11.42578125" style="2"/>
    <col min="4873" max="4873" width="13" style="2" customWidth="1"/>
    <col min="4874" max="5116" width="11.42578125" style="2"/>
    <col min="5117" max="5117" width="1.28515625" style="2" customWidth="1"/>
    <col min="5118" max="5118" width="23.85546875" style="2" bestFit="1" customWidth="1"/>
    <col min="5119" max="5119" width="12.42578125" style="2" bestFit="1" customWidth="1"/>
    <col min="5120" max="5120" width="12.7109375" style="2" customWidth="1"/>
    <col min="5121" max="5121" width="13.140625" style="2" bestFit="1" customWidth="1"/>
    <col min="5122" max="5124" width="13.140625" style="2" customWidth="1"/>
    <col min="5125" max="5125" width="16.140625" style="2" customWidth="1"/>
    <col min="5126" max="5126" width="11.28515625" style="2" customWidth="1"/>
    <col min="5127" max="5128" width="11.42578125" style="2"/>
    <col min="5129" max="5129" width="13" style="2" customWidth="1"/>
    <col min="5130" max="5372" width="11.42578125" style="2"/>
    <col min="5373" max="5373" width="1.28515625" style="2" customWidth="1"/>
    <col min="5374" max="5374" width="23.85546875" style="2" bestFit="1" customWidth="1"/>
    <col min="5375" max="5375" width="12.42578125" style="2" bestFit="1" customWidth="1"/>
    <col min="5376" max="5376" width="12.7109375" style="2" customWidth="1"/>
    <col min="5377" max="5377" width="13.140625" style="2" bestFit="1" customWidth="1"/>
    <col min="5378" max="5380" width="13.140625" style="2" customWidth="1"/>
    <col min="5381" max="5381" width="16.140625" style="2" customWidth="1"/>
    <col min="5382" max="5382" width="11.28515625" style="2" customWidth="1"/>
    <col min="5383" max="5384" width="11.42578125" style="2"/>
    <col min="5385" max="5385" width="13" style="2" customWidth="1"/>
    <col min="5386" max="5628" width="11.42578125" style="2"/>
    <col min="5629" max="5629" width="1.28515625" style="2" customWidth="1"/>
    <col min="5630" max="5630" width="23.85546875" style="2" bestFit="1" customWidth="1"/>
    <col min="5631" max="5631" width="12.42578125" style="2" bestFit="1" customWidth="1"/>
    <col min="5632" max="5632" width="12.7109375" style="2" customWidth="1"/>
    <col min="5633" max="5633" width="13.140625" style="2" bestFit="1" customWidth="1"/>
    <col min="5634" max="5636" width="13.140625" style="2" customWidth="1"/>
    <col min="5637" max="5637" width="16.140625" style="2" customWidth="1"/>
    <col min="5638" max="5638" width="11.28515625" style="2" customWidth="1"/>
    <col min="5639" max="5640" width="11.42578125" style="2"/>
    <col min="5641" max="5641" width="13" style="2" customWidth="1"/>
    <col min="5642" max="5884" width="11.42578125" style="2"/>
    <col min="5885" max="5885" width="1.28515625" style="2" customWidth="1"/>
    <col min="5886" max="5886" width="23.85546875" style="2" bestFit="1" customWidth="1"/>
    <col min="5887" max="5887" width="12.42578125" style="2" bestFit="1" customWidth="1"/>
    <col min="5888" max="5888" width="12.7109375" style="2" customWidth="1"/>
    <col min="5889" max="5889" width="13.140625" style="2" bestFit="1" customWidth="1"/>
    <col min="5890" max="5892" width="13.140625" style="2" customWidth="1"/>
    <col min="5893" max="5893" width="16.140625" style="2" customWidth="1"/>
    <col min="5894" max="5894" width="11.28515625" style="2" customWidth="1"/>
    <col min="5895" max="5896" width="11.42578125" style="2"/>
    <col min="5897" max="5897" width="13" style="2" customWidth="1"/>
    <col min="5898" max="6140" width="11.42578125" style="2"/>
    <col min="6141" max="6141" width="1.28515625" style="2" customWidth="1"/>
    <col min="6142" max="6142" width="23.85546875" style="2" bestFit="1" customWidth="1"/>
    <col min="6143" max="6143" width="12.42578125" style="2" bestFit="1" customWidth="1"/>
    <col min="6144" max="6144" width="12.7109375" style="2" customWidth="1"/>
    <col min="6145" max="6145" width="13.140625" style="2" bestFit="1" customWidth="1"/>
    <col min="6146" max="6148" width="13.140625" style="2" customWidth="1"/>
    <col min="6149" max="6149" width="16.140625" style="2" customWidth="1"/>
    <col min="6150" max="6150" width="11.28515625" style="2" customWidth="1"/>
    <col min="6151" max="6152" width="11.42578125" style="2"/>
    <col min="6153" max="6153" width="13" style="2" customWidth="1"/>
    <col min="6154" max="6396" width="11.42578125" style="2"/>
    <col min="6397" max="6397" width="1.28515625" style="2" customWidth="1"/>
    <col min="6398" max="6398" width="23.85546875" style="2" bestFit="1" customWidth="1"/>
    <col min="6399" max="6399" width="12.42578125" style="2" bestFit="1" customWidth="1"/>
    <col min="6400" max="6400" width="12.7109375" style="2" customWidth="1"/>
    <col min="6401" max="6401" width="13.140625" style="2" bestFit="1" customWidth="1"/>
    <col min="6402" max="6404" width="13.140625" style="2" customWidth="1"/>
    <col min="6405" max="6405" width="16.140625" style="2" customWidth="1"/>
    <col min="6406" max="6406" width="11.28515625" style="2" customWidth="1"/>
    <col min="6407" max="6408" width="11.42578125" style="2"/>
    <col min="6409" max="6409" width="13" style="2" customWidth="1"/>
    <col min="6410" max="6652" width="11.42578125" style="2"/>
    <col min="6653" max="6653" width="1.28515625" style="2" customWidth="1"/>
    <col min="6654" max="6654" width="23.85546875" style="2" bestFit="1" customWidth="1"/>
    <col min="6655" max="6655" width="12.42578125" style="2" bestFit="1" customWidth="1"/>
    <col min="6656" max="6656" width="12.7109375" style="2" customWidth="1"/>
    <col min="6657" max="6657" width="13.140625" style="2" bestFit="1" customWidth="1"/>
    <col min="6658" max="6660" width="13.140625" style="2" customWidth="1"/>
    <col min="6661" max="6661" width="16.140625" style="2" customWidth="1"/>
    <col min="6662" max="6662" width="11.28515625" style="2" customWidth="1"/>
    <col min="6663" max="6664" width="11.42578125" style="2"/>
    <col min="6665" max="6665" width="13" style="2" customWidth="1"/>
    <col min="6666" max="6908" width="11.42578125" style="2"/>
    <col min="6909" max="6909" width="1.28515625" style="2" customWidth="1"/>
    <col min="6910" max="6910" width="23.85546875" style="2" bestFit="1" customWidth="1"/>
    <col min="6911" max="6911" width="12.42578125" style="2" bestFit="1" customWidth="1"/>
    <col min="6912" max="6912" width="12.7109375" style="2" customWidth="1"/>
    <col min="6913" max="6913" width="13.140625" style="2" bestFit="1" customWidth="1"/>
    <col min="6914" max="6916" width="13.140625" style="2" customWidth="1"/>
    <col min="6917" max="6917" width="16.140625" style="2" customWidth="1"/>
    <col min="6918" max="6918" width="11.28515625" style="2" customWidth="1"/>
    <col min="6919" max="6920" width="11.42578125" style="2"/>
    <col min="6921" max="6921" width="13" style="2" customWidth="1"/>
    <col min="6922" max="7164" width="11.42578125" style="2"/>
    <col min="7165" max="7165" width="1.28515625" style="2" customWidth="1"/>
    <col min="7166" max="7166" width="23.85546875" style="2" bestFit="1" customWidth="1"/>
    <col min="7167" max="7167" width="12.42578125" style="2" bestFit="1" customWidth="1"/>
    <col min="7168" max="7168" width="12.7109375" style="2" customWidth="1"/>
    <col min="7169" max="7169" width="13.140625" style="2" bestFit="1" customWidth="1"/>
    <col min="7170" max="7172" width="13.140625" style="2" customWidth="1"/>
    <col min="7173" max="7173" width="16.140625" style="2" customWidth="1"/>
    <col min="7174" max="7174" width="11.28515625" style="2" customWidth="1"/>
    <col min="7175" max="7176" width="11.42578125" style="2"/>
    <col min="7177" max="7177" width="13" style="2" customWidth="1"/>
    <col min="7178" max="7420" width="11.42578125" style="2"/>
    <col min="7421" max="7421" width="1.28515625" style="2" customWidth="1"/>
    <col min="7422" max="7422" width="23.85546875" style="2" bestFit="1" customWidth="1"/>
    <col min="7423" max="7423" width="12.42578125" style="2" bestFit="1" customWidth="1"/>
    <col min="7424" max="7424" width="12.7109375" style="2" customWidth="1"/>
    <col min="7425" max="7425" width="13.140625" style="2" bestFit="1" customWidth="1"/>
    <col min="7426" max="7428" width="13.140625" style="2" customWidth="1"/>
    <col min="7429" max="7429" width="16.140625" style="2" customWidth="1"/>
    <col min="7430" max="7430" width="11.28515625" style="2" customWidth="1"/>
    <col min="7431" max="7432" width="11.42578125" style="2"/>
    <col min="7433" max="7433" width="13" style="2" customWidth="1"/>
    <col min="7434" max="7676" width="11.42578125" style="2"/>
    <col min="7677" max="7677" width="1.28515625" style="2" customWidth="1"/>
    <col min="7678" max="7678" width="23.85546875" style="2" bestFit="1" customWidth="1"/>
    <col min="7679" max="7679" width="12.42578125" style="2" bestFit="1" customWidth="1"/>
    <col min="7680" max="7680" width="12.7109375" style="2" customWidth="1"/>
    <col min="7681" max="7681" width="13.140625" style="2" bestFit="1" customWidth="1"/>
    <col min="7682" max="7684" width="13.140625" style="2" customWidth="1"/>
    <col min="7685" max="7685" width="16.140625" style="2" customWidth="1"/>
    <col min="7686" max="7686" width="11.28515625" style="2" customWidth="1"/>
    <col min="7687" max="7688" width="11.42578125" style="2"/>
    <col min="7689" max="7689" width="13" style="2" customWidth="1"/>
    <col min="7690" max="7932" width="11.42578125" style="2"/>
    <col min="7933" max="7933" width="1.28515625" style="2" customWidth="1"/>
    <col min="7934" max="7934" width="23.85546875" style="2" bestFit="1" customWidth="1"/>
    <col min="7935" max="7935" width="12.42578125" style="2" bestFit="1" customWidth="1"/>
    <col min="7936" max="7936" width="12.7109375" style="2" customWidth="1"/>
    <col min="7937" max="7937" width="13.140625" style="2" bestFit="1" customWidth="1"/>
    <col min="7938" max="7940" width="13.140625" style="2" customWidth="1"/>
    <col min="7941" max="7941" width="16.140625" style="2" customWidth="1"/>
    <col min="7942" max="7942" width="11.28515625" style="2" customWidth="1"/>
    <col min="7943" max="7944" width="11.42578125" style="2"/>
    <col min="7945" max="7945" width="13" style="2" customWidth="1"/>
    <col min="7946" max="8188" width="11.42578125" style="2"/>
    <col min="8189" max="8189" width="1.28515625" style="2" customWidth="1"/>
    <col min="8190" max="8190" width="23.85546875" style="2" bestFit="1" customWidth="1"/>
    <col min="8191" max="8191" width="12.42578125" style="2" bestFit="1" customWidth="1"/>
    <col min="8192" max="8192" width="12.7109375" style="2" customWidth="1"/>
    <col min="8193" max="8193" width="13.140625" style="2" bestFit="1" customWidth="1"/>
    <col min="8194" max="8196" width="13.140625" style="2" customWidth="1"/>
    <col min="8197" max="8197" width="16.140625" style="2" customWidth="1"/>
    <col min="8198" max="8198" width="11.28515625" style="2" customWidth="1"/>
    <col min="8199" max="8200" width="11.42578125" style="2"/>
    <col min="8201" max="8201" width="13" style="2" customWidth="1"/>
    <col min="8202" max="8444" width="11.42578125" style="2"/>
    <col min="8445" max="8445" width="1.28515625" style="2" customWidth="1"/>
    <col min="8446" max="8446" width="23.85546875" style="2" bestFit="1" customWidth="1"/>
    <col min="8447" max="8447" width="12.42578125" style="2" bestFit="1" customWidth="1"/>
    <col min="8448" max="8448" width="12.7109375" style="2" customWidth="1"/>
    <col min="8449" max="8449" width="13.140625" style="2" bestFit="1" customWidth="1"/>
    <col min="8450" max="8452" width="13.140625" style="2" customWidth="1"/>
    <col min="8453" max="8453" width="16.140625" style="2" customWidth="1"/>
    <col min="8454" max="8454" width="11.28515625" style="2" customWidth="1"/>
    <col min="8455" max="8456" width="11.42578125" style="2"/>
    <col min="8457" max="8457" width="13" style="2" customWidth="1"/>
    <col min="8458" max="8700" width="11.42578125" style="2"/>
    <col min="8701" max="8701" width="1.28515625" style="2" customWidth="1"/>
    <col min="8702" max="8702" width="23.85546875" style="2" bestFit="1" customWidth="1"/>
    <col min="8703" max="8703" width="12.42578125" style="2" bestFit="1" customWidth="1"/>
    <col min="8704" max="8704" width="12.7109375" style="2" customWidth="1"/>
    <col min="8705" max="8705" width="13.140625" style="2" bestFit="1" customWidth="1"/>
    <col min="8706" max="8708" width="13.140625" style="2" customWidth="1"/>
    <col min="8709" max="8709" width="16.140625" style="2" customWidth="1"/>
    <col min="8710" max="8710" width="11.28515625" style="2" customWidth="1"/>
    <col min="8711" max="8712" width="11.42578125" style="2"/>
    <col min="8713" max="8713" width="13" style="2" customWidth="1"/>
    <col min="8714" max="8956" width="11.42578125" style="2"/>
    <col min="8957" max="8957" width="1.28515625" style="2" customWidth="1"/>
    <col min="8958" max="8958" width="23.85546875" style="2" bestFit="1" customWidth="1"/>
    <col min="8959" max="8959" width="12.42578125" style="2" bestFit="1" customWidth="1"/>
    <col min="8960" max="8960" width="12.7109375" style="2" customWidth="1"/>
    <col min="8961" max="8961" width="13.140625" style="2" bestFit="1" customWidth="1"/>
    <col min="8962" max="8964" width="13.140625" style="2" customWidth="1"/>
    <col min="8965" max="8965" width="16.140625" style="2" customWidth="1"/>
    <col min="8966" max="8966" width="11.28515625" style="2" customWidth="1"/>
    <col min="8967" max="8968" width="11.42578125" style="2"/>
    <col min="8969" max="8969" width="13" style="2" customWidth="1"/>
    <col min="8970" max="9212" width="11.42578125" style="2"/>
    <col min="9213" max="9213" width="1.28515625" style="2" customWidth="1"/>
    <col min="9214" max="9214" width="23.85546875" style="2" bestFit="1" customWidth="1"/>
    <col min="9215" max="9215" width="12.42578125" style="2" bestFit="1" customWidth="1"/>
    <col min="9216" max="9216" width="12.7109375" style="2" customWidth="1"/>
    <col min="9217" max="9217" width="13.140625" style="2" bestFit="1" customWidth="1"/>
    <col min="9218" max="9220" width="13.140625" style="2" customWidth="1"/>
    <col min="9221" max="9221" width="16.140625" style="2" customWidth="1"/>
    <col min="9222" max="9222" width="11.28515625" style="2" customWidth="1"/>
    <col min="9223" max="9224" width="11.42578125" style="2"/>
    <col min="9225" max="9225" width="13" style="2" customWidth="1"/>
    <col min="9226" max="9468" width="11.42578125" style="2"/>
    <col min="9469" max="9469" width="1.28515625" style="2" customWidth="1"/>
    <col min="9470" max="9470" width="23.85546875" style="2" bestFit="1" customWidth="1"/>
    <col min="9471" max="9471" width="12.42578125" style="2" bestFit="1" customWidth="1"/>
    <col min="9472" max="9472" width="12.7109375" style="2" customWidth="1"/>
    <col min="9473" max="9473" width="13.140625" style="2" bestFit="1" customWidth="1"/>
    <col min="9474" max="9476" width="13.140625" style="2" customWidth="1"/>
    <col min="9477" max="9477" width="16.140625" style="2" customWidth="1"/>
    <col min="9478" max="9478" width="11.28515625" style="2" customWidth="1"/>
    <col min="9479" max="9480" width="11.42578125" style="2"/>
    <col min="9481" max="9481" width="13" style="2" customWidth="1"/>
    <col min="9482" max="9724" width="11.42578125" style="2"/>
    <col min="9725" max="9725" width="1.28515625" style="2" customWidth="1"/>
    <col min="9726" max="9726" width="23.85546875" style="2" bestFit="1" customWidth="1"/>
    <col min="9727" max="9727" width="12.42578125" style="2" bestFit="1" customWidth="1"/>
    <col min="9728" max="9728" width="12.7109375" style="2" customWidth="1"/>
    <col min="9729" max="9729" width="13.140625" style="2" bestFit="1" customWidth="1"/>
    <col min="9730" max="9732" width="13.140625" style="2" customWidth="1"/>
    <col min="9733" max="9733" width="16.140625" style="2" customWidth="1"/>
    <col min="9734" max="9734" width="11.28515625" style="2" customWidth="1"/>
    <col min="9735" max="9736" width="11.42578125" style="2"/>
    <col min="9737" max="9737" width="13" style="2" customWidth="1"/>
    <col min="9738" max="9980" width="11.42578125" style="2"/>
    <col min="9981" max="9981" width="1.28515625" style="2" customWidth="1"/>
    <col min="9982" max="9982" width="23.85546875" style="2" bestFit="1" customWidth="1"/>
    <col min="9983" max="9983" width="12.42578125" style="2" bestFit="1" customWidth="1"/>
    <col min="9984" max="9984" width="12.7109375" style="2" customWidth="1"/>
    <col min="9985" max="9985" width="13.140625" style="2" bestFit="1" customWidth="1"/>
    <col min="9986" max="9988" width="13.140625" style="2" customWidth="1"/>
    <col min="9989" max="9989" width="16.140625" style="2" customWidth="1"/>
    <col min="9990" max="9990" width="11.28515625" style="2" customWidth="1"/>
    <col min="9991" max="9992" width="11.42578125" style="2"/>
    <col min="9993" max="9993" width="13" style="2" customWidth="1"/>
    <col min="9994" max="10236" width="11.42578125" style="2"/>
    <col min="10237" max="10237" width="1.28515625" style="2" customWidth="1"/>
    <col min="10238" max="10238" width="23.85546875" style="2" bestFit="1" customWidth="1"/>
    <col min="10239" max="10239" width="12.42578125" style="2" bestFit="1" customWidth="1"/>
    <col min="10240" max="10240" width="12.7109375" style="2" customWidth="1"/>
    <col min="10241" max="10241" width="13.140625" style="2" bestFit="1" customWidth="1"/>
    <col min="10242" max="10244" width="13.140625" style="2" customWidth="1"/>
    <col min="10245" max="10245" width="16.140625" style="2" customWidth="1"/>
    <col min="10246" max="10246" width="11.28515625" style="2" customWidth="1"/>
    <col min="10247" max="10248" width="11.42578125" style="2"/>
    <col min="10249" max="10249" width="13" style="2" customWidth="1"/>
    <col min="10250" max="10492" width="11.42578125" style="2"/>
    <col min="10493" max="10493" width="1.28515625" style="2" customWidth="1"/>
    <col min="10494" max="10494" width="23.85546875" style="2" bestFit="1" customWidth="1"/>
    <col min="10495" max="10495" width="12.42578125" style="2" bestFit="1" customWidth="1"/>
    <col min="10496" max="10496" width="12.7109375" style="2" customWidth="1"/>
    <col min="10497" max="10497" width="13.140625" style="2" bestFit="1" customWidth="1"/>
    <col min="10498" max="10500" width="13.140625" style="2" customWidth="1"/>
    <col min="10501" max="10501" width="16.140625" style="2" customWidth="1"/>
    <col min="10502" max="10502" width="11.28515625" style="2" customWidth="1"/>
    <col min="10503" max="10504" width="11.42578125" style="2"/>
    <col min="10505" max="10505" width="13" style="2" customWidth="1"/>
    <col min="10506" max="10748" width="11.42578125" style="2"/>
    <col min="10749" max="10749" width="1.28515625" style="2" customWidth="1"/>
    <col min="10750" max="10750" width="23.85546875" style="2" bestFit="1" customWidth="1"/>
    <col min="10751" max="10751" width="12.42578125" style="2" bestFit="1" customWidth="1"/>
    <col min="10752" max="10752" width="12.7109375" style="2" customWidth="1"/>
    <col min="10753" max="10753" width="13.140625" style="2" bestFit="1" customWidth="1"/>
    <col min="10754" max="10756" width="13.140625" style="2" customWidth="1"/>
    <col min="10757" max="10757" width="16.140625" style="2" customWidth="1"/>
    <col min="10758" max="10758" width="11.28515625" style="2" customWidth="1"/>
    <col min="10759" max="10760" width="11.42578125" style="2"/>
    <col min="10761" max="10761" width="13" style="2" customWidth="1"/>
    <col min="10762" max="11004" width="11.42578125" style="2"/>
    <col min="11005" max="11005" width="1.28515625" style="2" customWidth="1"/>
    <col min="11006" max="11006" width="23.85546875" style="2" bestFit="1" customWidth="1"/>
    <col min="11007" max="11007" width="12.42578125" style="2" bestFit="1" customWidth="1"/>
    <col min="11008" max="11008" width="12.7109375" style="2" customWidth="1"/>
    <col min="11009" max="11009" width="13.140625" style="2" bestFit="1" customWidth="1"/>
    <col min="11010" max="11012" width="13.140625" style="2" customWidth="1"/>
    <col min="11013" max="11013" width="16.140625" style="2" customWidth="1"/>
    <col min="11014" max="11014" width="11.28515625" style="2" customWidth="1"/>
    <col min="11015" max="11016" width="11.42578125" style="2"/>
    <col min="11017" max="11017" width="13" style="2" customWidth="1"/>
    <col min="11018" max="11260" width="11.42578125" style="2"/>
    <col min="11261" max="11261" width="1.28515625" style="2" customWidth="1"/>
    <col min="11262" max="11262" width="23.85546875" style="2" bestFit="1" customWidth="1"/>
    <col min="11263" max="11263" width="12.42578125" style="2" bestFit="1" customWidth="1"/>
    <col min="11264" max="11264" width="12.7109375" style="2" customWidth="1"/>
    <col min="11265" max="11265" width="13.140625" style="2" bestFit="1" customWidth="1"/>
    <col min="11266" max="11268" width="13.140625" style="2" customWidth="1"/>
    <col min="11269" max="11269" width="16.140625" style="2" customWidth="1"/>
    <col min="11270" max="11270" width="11.28515625" style="2" customWidth="1"/>
    <col min="11271" max="11272" width="11.42578125" style="2"/>
    <col min="11273" max="11273" width="13" style="2" customWidth="1"/>
    <col min="11274" max="11516" width="11.42578125" style="2"/>
    <col min="11517" max="11517" width="1.28515625" style="2" customWidth="1"/>
    <col min="11518" max="11518" width="23.85546875" style="2" bestFit="1" customWidth="1"/>
    <col min="11519" max="11519" width="12.42578125" style="2" bestFit="1" customWidth="1"/>
    <col min="11520" max="11520" width="12.7109375" style="2" customWidth="1"/>
    <col min="11521" max="11521" width="13.140625" style="2" bestFit="1" customWidth="1"/>
    <col min="11522" max="11524" width="13.140625" style="2" customWidth="1"/>
    <col min="11525" max="11525" width="16.140625" style="2" customWidth="1"/>
    <col min="11526" max="11526" width="11.28515625" style="2" customWidth="1"/>
    <col min="11527" max="11528" width="11.42578125" style="2"/>
    <col min="11529" max="11529" width="13" style="2" customWidth="1"/>
    <col min="11530" max="11772" width="11.42578125" style="2"/>
    <col min="11773" max="11773" width="1.28515625" style="2" customWidth="1"/>
    <col min="11774" max="11774" width="23.85546875" style="2" bestFit="1" customWidth="1"/>
    <col min="11775" max="11775" width="12.42578125" style="2" bestFit="1" customWidth="1"/>
    <col min="11776" max="11776" width="12.7109375" style="2" customWidth="1"/>
    <col min="11777" max="11777" width="13.140625" style="2" bestFit="1" customWidth="1"/>
    <col min="11778" max="11780" width="13.140625" style="2" customWidth="1"/>
    <col min="11781" max="11781" width="16.140625" style="2" customWidth="1"/>
    <col min="11782" max="11782" width="11.28515625" style="2" customWidth="1"/>
    <col min="11783" max="11784" width="11.42578125" style="2"/>
    <col min="11785" max="11785" width="13" style="2" customWidth="1"/>
    <col min="11786" max="12028" width="11.42578125" style="2"/>
    <col min="12029" max="12029" width="1.28515625" style="2" customWidth="1"/>
    <col min="12030" max="12030" width="23.85546875" style="2" bestFit="1" customWidth="1"/>
    <col min="12031" max="12031" width="12.42578125" style="2" bestFit="1" customWidth="1"/>
    <col min="12032" max="12032" width="12.7109375" style="2" customWidth="1"/>
    <col min="12033" max="12033" width="13.140625" style="2" bestFit="1" customWidth="1"/>
    <col min="12034" max="12036" width="13.140625" style="2" customWidth="1"/>
    <col min="12037" max="12037" width="16.140625" style="2" customWidth="1"/>
    <col min="12038" max="12038" width="11.28515625" style="2" customWidth="1"/>
    <col min="12039" max="12040" width="11.42578125" style="2"/>
    <col min="12041" max="12041" width="13" style="2" customWidth="1"/>
    <col min="12042" max="12284" width="11.42578125" style="2"/>
    <col min="12285" max="12285" width="1.28515625" style="2" customWidth="1"/>
    <col min="12286" max="12286" width="23.85546875" style="2" bestFit="1" customWidth="1"/>
    <col min="12287" max="12287" width="12.42578125" style="2" bestFit="1" customWidth="1"/>
    <col min="12288" max="12288" width="12.7109375" style="2" customWidth="1"/>
    <col min="12289" max="12289" width="13.140625" style="2" bestFit="1" customWidth="1"/>
    <col min="12290" max="12292" width="13.140625" style="2" customWidth="1"/>
    <col min="12293" max="12293" width="16.140625" style="2" customWidth="1"/>
    <col min="12294" max="12294" width="11.28515625" style="2" customWidth="1"/>
    <col min="12295" max="12296" width="11.42578125" style="2"/>
    <col min="12297" max="12297" width="13" style="2" customWidth="1"/>
    <col min="12298" max="12540" width="11.42578125" style="2"/>
    <col min="12541" max="12541" width="1.28515625" style="2" customWidth="1"/>
    <col min="12542" max="12542" width="23.85546875" style="2" bestFit="1" customWidth="1"/>
    <col min="12543" max="12543" width="12.42578125" style="2" bestFit="1" customWidth="1"/>
    <col min="12544" max="12544" width="12.7109375" style="2" customWidth="1"/>
    <col min="12545" max="12545" width="13.140625" style="2" bestFit="1" customWidth="1"/>
    <col min="12546" max="12548" width="13.140625" style="2" customWidth="1"/>
    <col min="12549" max="12549" width="16.140625" style="2" customWidth="1"/>
    <col min="12550" max="12550" width="11.28515625" style="2" customWidth="1"/>
    <col min="12551" max="12552" width="11.42578125" style="2"/>
    <col min="12553" max="12553" width="13" style="2" customWidth="1"/>
    <col min="12554" max="12796" width="11.42578125" style="2"/>
    <col min="12797" max="12797" width="1.28515625" style="2" customWidth="1"/>
    <col min="12798" max="12798" width="23.85546875" style="2" bestFit="1" customWidth="1"/>
    <col min="12799" max="12799" width="12.42578125" style="2" bestFit="1" customWidth="1"/>
    <col min="12800" max="12800" width="12.7109375" style="2" customWidth="1"/>
    <col min="12801" max="12801" width="13.140625" style="2" bestFit="1" customWidth="1"/>
    <col min="12802" max="12804" width="13.140625" style="2" customWidth="1"/>
    <col min="12805" max="12805" width="16.140625" style="2" customWidth="1"/>
    <col min="12806" max="12806" width="11.28515625" style="2" customWidth="1"/>
    <col min="12807" max="12808" width="11.42578125" style="2"/>
    <col min="12809" max="12809" width="13" style="2" customWidth="1"/>
    <col min="12810" max="13052" width="11.42578125" style="2"/>
    <col min="13053" max="13053" width="1.28515625" style="2" customWidth="1"/>
    <col min="13054" max="13054" width="23.85546875" style="2" bestFit="1" customWidth="1"/>
    <col min="13055" max="13055" width="12.42578125" style="2" bestFit="1" customWidth="1"/>
    <col min="13056" max="13056" width="12.7109375" style="2" customWidth="1"/>
    <col min="13057" max="13057" width="13.140625" style="2" bestFit="1" customWidth="1"/>
    <col min="13058" max="13060" width="13.140625" style="2" customWidth="1"/>
    <col min="13061" max="13061" width="16.140625" style="2" customWidth="1"/>
    <col min="13062" max="13062" width="11.28515625" style="2" customWidth="1"/>
    <col min="13063" max="13064" width="11.42578125" style="2"/>
    <col min="13065" max="13065" width="13" style="2" customWidth="1"/>
    <col min="13066" max="13308" width="11.42578125" style="2"/>
    <col min="13309" max="13309" width="1.28515625" style="2" customWidth="1"/>
    <col min="13310" max="13310" width="23.85546875" style="2" bestFit="1" customWidth="1"/>
    <col min="13311" max="13311" width="12.42578125" style="2" bestFit="1" customWidth="1"/>
    <col min="13312" max="13312" width="12.7109375" style="2" customWidth="1"/>
    <col min="13313" max="13313" width="13.140625" style="2" bestFit="1" customWidth="1"/>
    <col min="13314" max="13316" width="13.140625" style="2" customWidth="1"/>
    <col min="13317" max="13317" width="16.140625" style="2" customWidth="1"/>
    <col min="13318" max="13318" width="11.28515625" style="2" customWidth="1"/>
    <col min="13319" max="13320" width="11.42578125" style="2"/>
    <col min="13321" max="13321" width="13" style="2" customWidth="1"/>
    <col min="13322" max="13564" width="11.42578125" style="2"/>
    <col min="13565" max="13565" width="1.28515625" style="2" customWidth="1"/>
    <col min="13566" max="13566" width="23.85546875" style="2" bestFit="1" customWidth="1"/>
    <col min="13567" max="13567" width="12.42578125" style="2" bestFit="1" customWidth="1"/>
    <col min="13568" max="13568" width="12.7109375" style="2" customWidth="1"/>
    <col min="13569" max="13569" width="13.140625" style="2" bestFit="1" customWidth="1"/>
    <col min="13570" max="13572" width="13.140625" style="2" customWidth="1"/>
    <col min="13573" max="13573" width="16.140625" style="2" customWidth="1"/>
    <col min="13574" max="13574" width="11.28515625" style="2" customWidth="1"/>
    <col min="13575" max="13576" width="11.42578125" style="2"/>
    <col min="13577" max="13577" width="13" style="2" customWidth="1"/>
    <col min="13578" max="13820" width="11.42578125" style="2"/>
    <col min="13821" max="13821" width="1.28515625" style="2" customWidth="1"/>
    <col min="13822" max="13822" width="23.85546875" style="2" bestFit="1" customWidth="1"/>
    <col min="13823" max="13823" width="12.42578125" style="2" bestFit="1" customWidth="1"/>
    <col min="13824" max="13824" width="12.7109375" style="2" customWidth="1"/>
    <col min="13825" max="13825" width="13.140625" style="2" bestFit="1" customWidth="1"/>
    <col min="13826" max="13828" width="13.140625" style="2" customWidth="1"/>
    <col min="13829" max="13829" width="16.140625" style="2" customWidth="1"/>
    <col min="13830" max="13830" width="11.28515625" style="2" customWidth="1"/>
    <col min="13831" max="13832" width="11.42578125" style="2"/>
    <col min="13833" max="13833" width="13" style="2" customWidth="1"/>
    <col min="13834" max="14076" width="11.42578125" style="2"/>
    <col min="14077" max="14077" width="1.28515625" style="2" customWidth="1"/>
    <col min="14078" max="14078" width="23.85546875" style="2" bestFit="1" customWidth="1"/>
    <col min="14079" max="14079" width="12.42578125" style="2" bestFit="1" customWidth="1"/>
    <col min="14080" max="14080" width="12.7109375" style="2" customWidth="1"/>
    <col min="14081" max="14081" width="13.140625" style="2" bestFit="1" customWidth="1"/>
    <col min="14082" max="14084" width="13.140625" style="2" customWidth="1"/>
    <col min="14085" max="14085" width="16.140625" style="2" customWidth="1"/>
    <col min="14086" max="14086" width="11.28515625" style="2" customWidth="1"/>
    <col min="14087" max="14088" width="11.42578125" style="2"/>
    <col min="14089" max="14089" width="13" style="2" customWidth="1"/>
    <col min="14090" max="14332" width="11.42578125" style="2"/>
    <col min="14333" max="14333" width="1.28515625" style="2" customWidth="1"/>
    <col min="14334" max="14334" width="23.85546875" style="2" bestFit="1" customWidth="1"/>
    <col min="14335" max="14335" width="12.42578125" style="2" bestFit="1" customWidth="1"/>
    <col min="14336" max="14336" width="12.7109375" style="2" customWidth="1"/>
    <col min="14337" max="14337" width="13.140625" style="2" bestFit="1" customWidth="1"/>
    <col min="14338" max="14340" width="13.140625" style="2" customWidth="1"/>
    <col min="14341" max="14341" width="16.140625" style="2" customWidth="1"/>
    <col min="14342" max="14342" width="11.28515625" style="2" customWidth="1"/>
    <col min="14343" max="14344" width="11.42578125" style="2"/>
    <col min="14345" max="14345" width="13" style="2" customWidth="1"/>
    <col min="14346" max="14588" width="11.42578125" style="2"/>
    <col min="14589" max="14589" width="1.28515625" style="2" customWidth="1"/>
    <col min="14590" max="14590" width="23.85546875" style="2" bestFit="1" customWidth="1"/>
    <col min="14591" max="14591" width="12.42578125" style="2" bestFit="1" customWidth="1"/>
    <col min="14592" max="14592" width="12.7109375" style="2" customWidth="1"/>
    <col min="14593" max="14593" width="13.140625" style="2" bestFit="1" customWidth="1"/>
    <col min="14594" max="14596" width="13.140625" style="2" customWidth="1"/>
    <col min="14597" max="14597" width="16.140625" style="2" customWidth="1"/>
    <col min="14598" max="14598" width="11.28515625" style="2" customWidth="1"/>
    <col min="14599" max="14600" width="11.42578125" style="2"/>
    <col min="14601" max="14601" width="13" style="2" customWidth="1"/>
    <col min="14602" max="14844" width="11.42578125" style="2"/>
    <col min="14845" max="14845" width="1.28515625" style="2" customWidth="1"/>
    <col min="14846" max="14846" width="23.85546875" style="2" bestFit="1" customWidth="1"/>
    <col min="14847" max="14847" width="12.42578125" style="2" bestFit="1" customWidth="1"/>
    <col min="14848" max="14848" width="12.7109375" style="2" customWidth="1"/>
    <col min="14849" max="14849" width="13.140625" style="2" bestFit="1" customWidth="1"/>
    <col min="14850" max="14852" width="13.140625" style="2" customWidth="1"/>
    <col min="14853" max="14853" width="16.140625" style="2" customWidth="1"/>
    <col min="14854" max="14854" width="11.28515625" style="2" customWidth="1"/>
    <col min="14855" max="14856" width="11.42578125" style="2"/>
    <col min="14857" max="14857" width="13" style="2" customWidth="1"/>
    <col min="14858" max="15100" width="11.42578125" style="2"/>
    <col min="15101" max="15101" width="1.28515625" style="2" customWidth="1"/>
    <col min="15102" max="15102" width="23.85546875" style="2" bestFit="1" customWidth="1"/>
    <col min="15103" max="15103" width="12.42578125" style="2" bestFit="1" customWidth="1"/>
    <col min="15104" max="15104" width="12.7109375" style="2" customWidth="1"/>
    <col min="15105" max="15105" width="13.140625" style="2" bestFit="1" customWidth="1"/>
    <col min="15106" max="15108" width="13.140625" style="2" customWidth="1"/>
    <col min="15109" max="15109" width="16.140625" style="2" customWidth="1"/>
    <col min="15110" max="15110" width="11.28515625" style="2" customWidth="1"/>
    <col min="15111" max="15112" width="11.42578125" style="2"/>
    <col min="15113" max="15113" width="13" style="2" customWidth="1"/>
    <col min="15114" max="15356" width="11.42578125" style="2"/>
    <col min="15357" max="15357" width="1.28515625" style="2" customWidth="1"/>
    <col min="15358" max="15358" width="23.85546875" style="2" bestFit="1" customWidth="1"/>
    <col min="15359" max="15359" width="12.42578125" style="2" bestFit="1" customWidth="1"/>
    <col min="15360" max="15360" width="12.7109375" style="2" customWidth="1"/>
    <col min="15361" max="15361" width="13.140625" style="2" bestFit="1" customWidth="1"/>
    <col min="15362" max="15364" width="13.140625" style="2" customWidth="1"/>
    <col min="15365" max="15365" width="16.140625" style="2" customWidth="1"/>
    <col min="15366" max="15366" width="11.28515625" style="2" customWidth="1"/>
    <col min="15367" max="15368" width="11.42578125" style="2"/>
    <col min="15369" max="15369" width="13" style="2" customWidth="1"/>
    <col min="15370" max="15612" width="11.42578125" style="2"/>
    <col min="15613" max="15613" width="1.28515625" style="2" customWidth="1"/>
    <col min="15614" max="15614" width="23.85546875" style="2" bestFit="1" customWidth="1"/>
    <col min="15615" max="15615" width="12.42578125" style="2" bestFit="1" customWidth="1"/>
    <col min="15616" max="15616" width="12.7109375" style="2" customWidth="1"/>
    <col min="15617" max="15617" width="13.140625" style="2" bestFit="1" customWidth="1"/>
    <col min="15618" max="15620" width="13.140625" style="2" customWidth="1"/>
    <col min="15621" max="15621" width="16.140625" style="2" customWidth="1"/>
    <col min="15622" max="15622" width="11.28515625" style="2" customWidth="1"/>
    <col min="15623" max="15624" width="11.42578125" style="2"/>
    <col min="15625" max="15625" width="13" style="2" customWidth="1"/>
    <col min="15626" max="15868" width="11.42578125" style="2"/>
    <col min="15869" max="15869" width="1.28515625" style="2" customWidth="1"/>
    <col min="15870" max="15870" width="23.85546875" style="2" bestFit="1" customWidth="1"/>
    <col min="15871" max="15871" width="12.42578125" style="2" bestFit="1" customWidth="1"/>
    <col min="15872" max="15872" width="12.7109375" style="2" customWidth="1"/>
    <col min="15873" max="15873" width="13.140625" style="2" bestFit="1" customWidth="1"/>
    <col min="15874" max="15876" width="13.140625" style="2" customWidth="1"/>
    <col min="15877" max="15877" width="16.140625" style="2" customWidth="1"/>
    <col min="15878" max="15878" width="11.28515625" style="2" customWidth="1"/>
    <col min="15879" max="15880" width="11.42578125" style="2"/>
    <col min="15881" max="15881" width="13" style="2" customWidth="1"/>
    <col min="15882" max="16124" width="11.42578125" style="2"/>
    <col min="16125" max="16125" width="1.28515625" style="2" customWidth="1"/>
    <col min="16126" max="16126" width="23.85546875" style="2" bestFit="1" customWidth="1"/>
    <col min="16127" max="16127" width="12.42578125" style="2" bestFit="1" customWidth="1"/>
    <col min="16128" max="16128" width="12.7109375" style="2" customWidth="1"/>
    <col min="16129" max="16129" width="13.140625" style="2" bestFit="1" customWidth="1"/>
    <col min="16130" max="16132" width="13.140625" style="2" customWidth="1"/>
    <col min="16133" max="16133" width="16.140625" style="2" customWidth="1"/>
    <col min="16134" max="16134" width="11.28515625" style="2" customWidth="1"/>
    <col min="16135" max="16136" width="11.42578125" style="2"/>
    <col min="16137" max="16137" width="13" style="2" customWidth="1"/>
    <col min="16138" max="16384" width="11.42578125" style="2"/>
  </cols>
  <sheetData>
    <row r="1" spans="1:6">
      <c r="A1" s="39" t="s">
        <v>0</v>
      </c>
      <c r="B1" s="39"/>
      <c r="C1" s="39"/>
      <c r="D1" s="39"/>
      <c r="E1" s="39"/>
      <c r="F1" s="48"/>
    </row>
    <row r="2" spans="1:6">
      <c r="A2" s="39" t="s">
        <v>1</v>
      </c>
      <c r="B2" s="39"/>
      <c r="C2" s="39"/>
      <c r="D2" s="39"/>
      <c r="E2" s="39"/>
      <c r="F2" s="48"/>
    </row>
    <row r="3" spans="1:6">
      <c r="A3" s="39" t="s">
        <v>65</v>
      </c>
      <c r="B3" s="39"/>
      <c r="C3" s="39"/>
      <c r="D3" s="39"/>
      <c r="E3" s="39"/>
      <c r="F3" s="48"/>
    </row>
    <row r="4" spans="1:6">
      <c r="A4" s="1"/>
      <c r="B4" s="49"/>
      <c r="C4" s="49"/>
      <c r="D4" s="49"/>
      <c r="E4" s="50"/>
      <c r="F4" s="48"/>
    </row>
    <row r="5" spans="1:6">
      <c r="A5" s="1"/>
      <c r="B5" s="49"/>
      <c r="C5" s="49"/>
      <c r="D5" s="49"/>
      <c r="E5" s="50"/>
      <c r="F5" s="48"/>
    </row>
    <row r="6" spans="1:6">
      <c r="A6" s="1"/>
      <c r="B6" s="49" t="s">
        <v>68</v>
      </c>
      <c r="C6" s="49"/>
      <c r="D6" s="49"/>
      <c r="E6" s="50"/>
      <c r="F6" s="48"/>
    </row>
    <row r="7" spans="1:6">
      <c r="A7" s="1"/>
      <c r="B7" s="49"/>
      <c r="C7" s="49"/>
      <c r="D7" s="49"/>
      <c r="F7" s="49"/>
    </row>
    <row r="8" spans="1:6">
      <c r="B8" s="52" t="s">
        <v>2</v>
      </c>
    </row>
    <row r="9" spans="1:6" ht="8.25" customHeight="1">
      <c r="B9" s="53"/>
    </row>
    <row r="10" spans="1:6" ht="12.75" customHeight="1">
      <c r="B10" s="54"/>
      <c r="C10" s="55" t="s">
        <v>67</v>
      </c>
      <c r="D10" s="55" t="s">
        <v>66</v>
      </c>
      <c r="E10" s="56" t="s">
        <v>4</v>
      </c>
      <c r="F10" s="57"/>
    </row>
    <row r="11" spans="1:6" ht="20.25" customHeight="1">
      <c r="B11" s="58"/>
      <c r="C11" s="59"/>
      <c r="D11" s="59"/>
      <c r="E11" s="60"/>
      <c r="F11" s="57"/>
    </row>
    <row r="12" spans="1:6">
      <c r="B12" s="91" t="s">
        <v>35</v>
      </c>
      <c r="C12" s="93">
        <f t="shared" ref="C12" si="0">SUM(C13:C39)</f>
        <v>218907.71</v>
      </c>
      <c r="D12" s="93">
        <f>SUM(D13:D39)</f>
        <v>31272.53</v>
      </c>
      <c r="E12" s="93">
        <f>SUM(C12:D12)</f>
        <v>250180.24</v>
      </c>
      <c r="F12" s="57"/>
    </row>
    <row r="13" spans="1:6" ht="22.5">
      <c r="B13" s="61" t="s">
        <v>36</v>
      </c>
      <c r="C13" s="62">
        <f>+D13*7</f>
        <v>12693.59</v>
      </c>
      <c r="D13" s="63">
        <v>1813.37</v>
      </c>
      <c r="E13" s="62">
        <f>SUM(C13:D13)</f>
        <v>14506.96</v>
      </c>
      <c r="F13" s="57"/>
    </row>
    <row r="14" spans="1:6">
      <c r="B14" s="61" t="s">
        <v>37</v>
      </c>
      <c r="C14" s="62">
        <f>+D14*7</f>
        <v>2479.4</v>
      </c>
      <c r="D14" s="63">
        <v>354.2</v>
      </c>
      <c r="E14" s="62">
        <f>SUM(C14:D14)</f>
        <v>2833.6</v>
      </c>
      <c r="F14" s="57"/>
    </row>
    <row r="15" spans="1:6">
      <c r="B15" s="61" t="s">
        <v>38</v>
      </c>
      <c r="C15" s="62">
        <f>+D15*7</f>
        <v>4356.66</v>
      </c>
      <c r="D15" s="63">
        <v>622.38</v>
      </c>
      <c r="E15" s="62">
        <f>SUM(C15:D15)</f>
        <v>4979.04</v>
      </c>
      <c r="F15" s="57"/>
    </row>
    <row r="16" spans="1:6">
      <c r="B16" s="61" t="s">
        <v>39</v>
      </c>
      <c r="C16" s="62">
        <f t="shared" ref="C16:C39" si="1">+D16*7</f>
        <v>1610</v>
      </c>
      <c r="D16" s="63">
        <v>230</v>
      </c>
      <c r="E16" s="62">
        <f>SUM(C16:D16)</f>
        <v>1840</v>
      </c>
      <c r="F16" s="57"/>
    </row>
    <row r="17" spans="2:6">
      <c r="B17" s="61" t="s">
        <v>40</v>
      </c>
      <c r="C17" s="62">
        <f t="shared" si="1"/>
        <v>6447.91</v>
      </c>
      <c r="D17" s="63">
        <v>921.13</v>
      </c>
      <c r="E17" s="62">
        <f>SUM(C17:D17)</f>
        <v>7369.04</v>
      </c>
      <c r="F17" s="57"/>
    </row>
    <row r="18" spans="2:6">
      <c r="B18" s="61" t="s">
        <v>41</v>
      </c>
      <c r="C18" s="62">
        <f t="shared" si="1"/>
        <v>11739</v>
      </c>
      <c r="D18" s="63">
        <v>1677</v>
      </c>
      <c r="E18" s="62">
        <f>SUM(C18:D18)</f>
        <v>13416</v>
      </c>
      <c r="F18" s="57"/>
    </row>
    <row r="19" spans="2:6" ht="22.5">
      <c r="B19" s="61" t="s">
        <v>42</v>
      </c>
      <c r="C19" s="62">
        <f t="shared" si="1"/>
        <v>14456.19</v>
      </c>
      <c r="D19" s="63">
        <v>2065.17</v>
      </c>
      <c r="E19" s="62">
        <f>SUM(C19:D19)</f>
        <v>16521.36</v>
      </c>
      <c r="F19" s="57"/>
    </row>
    <row r="20" spans="2:6">
      <c r="B20" s="61" t="s">
        <v>43</v>
      </c>
      <c r="C20" s="62">
        <f t="shared" si="1"/>
        <v>8713.32</v>
      </c>
      <c r="D20" s="63">
        <v>1244.76</v>
      </c>
      <c r="E20" s="62">
        <f>SUM(C20:D20)</f>
        <v>9958.08</v>
      </c>
      <c r="F20" s="57"/>
    </row>
    <row r="21" spans="2:6">
      <c r="B21" s="61" t="s">
        <v>44</v>
      </c>
      <c r="C21" s="62">
        <f t="shared" si="1"/>
        <v>4025</v>
      </c>
      <c r="D21" s="63">
        <v>575</v>
      </c>
      <c r="E21" s="62">
        <f>SUM(C21:D21)</f>
        <v>4600</v>
      </c>
      <c r="F21" s="57"/>
    </row>
    <row r="22" spans="2:6">
      <c r="B22" s="61" t="s">
        <v>45</v>
      </c>
      <c r="C22" s="62">
        <f t="shared" si="1"/>
        <v>5373.2</v>
      </c>
      <c r="D22" s="63">
        <v>767.6</v>
      </c>
      <c r="E22" s="62">
        <f>SUM(C22:D22)</f>
        <v>6140.8</v>
      </c>
      <c r="F22" s="57"/>
    </row>
    <row r="23" spans="2:6">
      <c r="B23" s="61" t="s">
        <v>46</v>
      </c>
      <c r="C23" s="62">
        <f t="shared" si="1"/>
        <v>13527.01</v>
      </c>
      <c r="D23" s="63">
        <v>1932.43</v>
      </c>
      <c r="E23" s="62">
        <f>SUM(C23:D23)</f>
        <v>15459.44</v>
      </c>
      <c r="F23" s="57"/>
    </row>
    <row r="24" spans="2:6" ht="22.5">
      <c r="B24" s="61" t="s">
        <v>47</v>
      </c>
      <c r="C24" s="62">
        <f t="shared" si="1"/>
        <v>5373.2</v>
      </c>
      <c r="D24" s="63">
        <v>767.6</v>
      </c>
      <c r="E24" s="62">
        <f>SUM(C24:D24)</f>
        <v>6140.8</v>
      </c>
      <c r="F24" s="57"/>
    </row>
    <row r="25" spans="2:6">
      <c r="B25" s="61" t="s">
        <v>48</v>
      </c>
      <c r="C25" s="62">
        <f t="shared" si="1"/>
        <v>5373.2</v>
      </c>
      <c r="D25" s="63">
        <v>767.6</v>
      </c>
      <c r="E25" s="62">
        <f>SUM(C25:D25)</f>
        <v>6140.8</v>
      </c>
      <c r="F25" s="57"/>
    </row>
    <row r="26" spans="2:6">
      <c r="B26" s="61" t="s">
        <v>49</v>
      </c>
      <c r="C26" s="62">
        <f t="shared" si="1"/>
        <v>9589.51</v>
      </c>
      <c r="D26" s="63">
        <v>1369.93</v>
      </c>
      <c r="E26" s="62">
        <f>SUM(C26:D26)</f>
        <v>10959.44</v>
      </c>
      <c r="F26" s="57"/>
    </row>
    <row r="27" spans="2:6" ht="22.5">
      <c r="B27" s="61" t="s">
        <v>50</v>
      </c>
      <c r="C27" s="62">
        <f t="shared" si="1"/>
        <v>15089.06</v>
      </c>
      <c r="D27" s="63">
        <v>2155.58</v>
      </c>
      <c r="E27" s="62">
        <f>SUM(C27:D27)</f>
        <v>17244.64</v>
      </c>
      <c r="F27" s="57"/>
    </row>
    <row r="28" spans="2:6">
      <c r="B28" s="61" t="s">
        <v>51</v>
      </c>
      <c r="C28" s="62">
        <f t="shared" si="1"/>
        <v>6531.84</v>
      </c>
      <c r="D28" s="63">
        <v>933.12</v>
      </c>
      <c r="E28" s="62">
        <f>SUM(C28:D28)</f>
        <v>7464.96</v>
      </c>
      <c r="F28" s="57"/>
    </row>
    <row r="29" spans="2:6" ht="22.5">
      <c r="B29" s="61" t="s">
        <v>52</v>
      </c>
      <c r="C29" s="62">
        <f t="shared" si="1"/>
        <v>11219.39</v>
      </c>
      <c r="D29" s="63">
        <v>1602.77</v>
      </c>
      <c r="E29" s="62">
        <f>SUM(C29:D29)</f>
        <v>12822.16</v>
      </c>
      <c r="F29" s="57"/>
    </row>
    <row r="30" spans="2:6">
      <c r="B30" s="61" t="s">
        <v>53</v>
      </c>
      <c r="C30" s="62">
        <f t="shared" si="1"/>
        <v>17489.5</v>
      </c>
      <c r="D30" s="63">
        <v>2498.5</v>
      </c>
      <c r="E30" s="62">
        <f>SUM(C30:D30)</f>
        <v>19988</v>
      </c>
      <c r="F30" s="57"/>
    </row>
    <row r="31" spans="2:6">
      <c r="B31" s="61" t="s">
        <v>54</v>
      </c>
      <c r="C31" s="62">
        <f t="shared" si="1"/>
        <v>4025</v>
      </c>
      <c r="D31" s="63">
        <v>575</v>
      </c>
      <c r="E31" s="62">
        <f>SUM(C31:D31)</f>
        <v>4600</v>
      </c>
      <c r="F31" s="57"/>
    </row>
    <row r="32" spans="2:6">
      <c r="B32" s="61" t="s">
        <v>55</v>
      </c>
      <c r="C32" s="62">
        <f t="shared" si="1"/>
        <v>10276.49</v>
      </c>
      <c r="D32" s="63">
        <v>1468.07</v>
      </c>
      <c r="E32" s="62">
        <f>SUM(C32:D32)</f>
        <v>11744.56</v>
      </c>
      <c r="F32" s="57"/>
    </row>
    <row r="33" spans="2:6">
      <c r="B33" s="61" t="s">
        <v>56</v>
      </c>
      <c r="C33" s="62">
        <f t="shared" si="1"/>
        <v>8938.7200000000012</v>
      </c>
      <c r="D33" s="63">
        <v>1276.96</v>
      </c>
      <c r="E33" s="62">
        <f>SUM(C33:D33)</f>
        <v>10215.68</v>
      </c>
      <c r="F33" s="57"/>
    </row>
    <row r="34" spans="2:6">
      <c r="B34" s="61" t="s">
        <v>57</v>
      </c>
      <c r="C34" s="62">
        <f t="shared" si="1"/>
        <v>9004.0299999999988</v>
      </c>
      <c r="D34" s="63">
        <v>1286.29</v>
      </c>
      <c r="E34" s="62">
        <f>SUM(C34:D34)</f>
        <v>10290.32</v>
      </c>
      <c r="F34" s="57"/>
    </row>
    <row r="35" spans="2:6">
      <c r="B35" s="61" t="s">
        <v>58</v>
      </c>
      <c r="C35" s="62">
        <f t="shared" si="1"/>
        <v>7184.6600000000008</v>
      </c>
      <c r="D35" s="63">
        <v>1026.3800000000001</v>
      </c>
      <c r="E35" s="62">
        <f>SUM(C35:D35)</f>
        <v>8211.0400000000009</v>
      </c>
      <c r="F35" s="57"/>
    </row>
    <row r="36" spans="2:6">
      <c r="B36" s="61" t="s">
        <v>59</v>
      </c>
      <c r="C36" s="62">
        <f t="shared" si="1"/>
        <v>7872.9000000000005</v>
      </c>
      <c r="D36" s="63">
        <v>1124.7</v>
      </c>
      <c r="E36" s="62">
        <f>SUM(C36:D36)</f>
        <v>8997.6</v>
      </c>
      <c r="F36" s="57"/>
    </row>
    <row r="37" spans="2:6">
      <c r="B37" s="61" t="s">
        <v>60</v>
      </c>
      <c r="C37" s="62">
        <f t="shared" si="1"/>
        <v>3920.98</v>
      </c>
      <c r="D37" s="63">
        <v>560.14</v>
      </c>
      <c r="E37" s="62">
        <f>SUM(C37:D37)</f>
        <v>4481.12</v>
      </c>
      <c r="F37" s="57"/>
    </row>
    <row r="38" spans="2:6">
      <c r="B38" s="61" t="s">
        <v>61</v>
      </c>
      <c r="C38" s="62">
        <f t="shared" si="1"/>
        <v>5962.95</v>
      </c>
      <c r="D38" s="63">
        <v>851.85</v>
      </c>
      <c r="E38" s="62">
        <f>SUM(C38:D38)</f>
        <v>6814.8</v>
      </c>
      <c r="F38" s="57"/>
    </row>
    <row r="39" spans="2:6">
      <c r="B39" s="61" t="s">
        <v>62</v>
      </c>
      <c r="C39" s="62">
        <f t="shared" si="1"/>
        <v>5635</v>
      </c>
      <c r="D39" s="63">
        <v>805</v>
      </c>
      <c r="E39" s="62">
        <f>SUM(C39:D39)</f>
        <v>6440</v>
      </c>
      <c r="F39" s="57"/>
    </row>
    <row r="40" spans="2:6">
      <c r="B40" s="91" t="s">
        <v>63</v>
      </c>
      <c r="C40" s="94">
        <v>1150</v>
      </c>
      <c r="D40" s="94">
        <v>1150</v>
      </c>
      <c r="E40" s="93">
        <f>SUM(C40:D40)</f>
        <v>2300</v>
      </c>
      <c r="F40" s="57"/>
    </row>
    <row r="41" spans="2:6">
      <c r="B41" s="61" t="s">
        <v>64</v>
      </c>
      <c r="C41" s="64">
        <f>+D41*7</f>
        <v>8050</v>
      </c>
      <c r="D41" s="63">
        <v>1150</v>
      </c>
      <c r="E41" s="62">
        <f>SUM(C41:D41)</f>
        <v>9200</v>
      </c>
      <c r="F41" s="57"/>
    </row>
    <row r="42" spans="2:6">
      <c r="B42" s="65" t="s">
        <v>6</v>
      </c>
      <c r="C42" s="96">
        <v>0</v>
      </c>
      <c r="D42" s="97">
        <v>0</v>
      </c>
      <c r="E42" s="98">
        <f>SUM(C42:D42)</f>
        <v>0</v>
      </c>
      <c r="F42" s="57"/>
    </row>
    <row r="43" spans="2:6">
      <c r="B43" s="67"/>
      <c r="C43" s="64"/>
      <c r="D43" s="66"/>
      <c r="E43" s="62"/>
      <c r="F43" s="57"/>
    </row>
    <row r="44" spans="2:6">
      <c r="B44" s="65" t="s">
        <v>8</v>
      </c>
      <c r="C44" s="96">
        <v>0</v>
      </c>
      <c r="D44" s="98">
        <v>0</v>
      </c>
      <c r="E44" s="98">
        <f>SUM(C44:D44)</f>
        <v>0</v>
      </c>
      <c r="F44" s="57"/>
    </row>
    <row r="45" spans="2:6" ht="12" customHeight="1">
      <c r="B45" s="68"/>
      <c r="C45" s="69"/>
      <c r="D45" s="70"/>
      <c r="E45" s="71"/>
      <c r="F45" s="57"/>
    </row>
    <row r="46" spans="2:6">
      <c r="B46" s="92" t="s">
        <v>4</v>
      </c>
      <c r="C46" s="95">
        <f>+C12+C40+C42-C44</f>
        <v>220057.71</v>
      </c>
      <c r="D46" s="95">
        <f t="shared" ref="D46:E46" si="2">+D12+D40+D42-D44</f>
        <v>32422.53</v>
      </c>
      <c r="E46" s="95">
        <f t="shared" si="2"/>
        <v>252480.24</v>
      </c>
      <c r="F46" s="57"/>
    </row>
    <row r="47" spans="2:6">
      <c r="B47" s="57"/>
      <c r="C47" s="57"/>
      <c r="D47" s="57"/>
      <c r="E47" s="57"/>
      <c r="F47" s="57"/>
    </row>
    <row r="48" spans="2:6" ht="9" customHeight="1">
      <c r="B48" s="73"/>
    </row>
    <row r="49" spans="2:7">
      <c r="B49" s="73" t="s">
        <v>33</v>
      </c>
    </row>
    <row r="50" spans="2:7" ht="8.25" customHeight="1">
      <c r="B50" s="53"/>
    </row>
    <row r="51" spans="2:7">
      <c r="B51" s="74" t="s">
        <v>11</v>
      </c>
      <c r="C51" s="75">
        <v>0</v>
      </c>
      <c r="D51" s="76">
        <v>0</v>
      </c>
      <c r="E51" s="75">
        <f>SUM(C51:C51)</f>
        <v>0</v>
      </c>
    </row>
    <row r="52" spans="2:7">
      <c r="B52" s="77" t="s">
        <v>12</v>
      </c>
      <c r="C52" s="78">
        <v>0</v>
      </c>
      <c r="D52" s="79">
        <v>0</v>
      </c>
      <c r="E52" s="78">
        <f>SUM(C52:D52)</f>
        <v>0</v>
      </c>
    </row>
    <row r="53" spans="2:7" ht="6" customHeight="1">
      <c r="B53" s="80"/>
      <c r="C53" s="70"/>
      <c r="D53" s="70"/>
      <c r="E53" s="71"/>
      <c r="F53" s="57"/>
    </row>
    <row r="54" spans="2:7">
      <c r="B54" s="81" t="s">
        <v>4</v>
      </c>
      <c r="C54" s="72">
        <f>SUM(C48:C53)</f>
        <v>0</v>
      </c>
      <c r="D54" s="72">
        <f>SUM(D48:D53)</f>
        <v>0</v>
      </c>
      <c r="E54" s="82">
        <f>+E51+E52</f>
        <v>0</v>
      </c>
      <c r="G54" s="26"/>
    </row>
    <row r="56" spans="2:7">
      <c r="B56" s="73" t="s">
        <v>34</v>
      </c>
    </row>
    <row r="57" spans="2:7" ht="6.75" customHeight="1">
      <c r="B57" s="83"/>
      <c r="C57" s="84"/>
      <c r="D57" s="76"/>
      <c r="E57" s="75"/>
    </row>
    <row r="58" spans="2:7">
      <c r="B58" s="77" t="s">
        <v>14</v>
      </c>
      <c r="C58" s="85">
        <v>58624.28</v>
      </c>
      <c r="D58" s="86">
        <v>25230.99</v>
      </c>
      <c r="E58" s="85">
        <f>SUM(C58:D58)</f>
        <v>83855.27</v>
      </c>
    </row>
    <row r="59" spans="2:7">
      <c r="B59" s="77" t="s">
        <v>15</v>
      </c>
      <c r="C59" s="85">
        <v>24162.89</v>
      </c>
      <c r="D59" s="86">
        <v>3959.33</v>
      </c>
      <c r="E59" s="85">
        <f>SUM(C59:D59)</f>
        <v>28122.22</v>
      </c>
    </row>
    <row r="60" spans="2:7">
      <c r="B60" s="77" t="s">
        <v>16</v>
      </c>
      <c r="C60" s="85"/>
      <c r="D60" s="86">
        <v>21244.62</v>
      </c>
      <c r="E60" s="85">
        <f>SUM(C60:D60)</f>
        <v>21244.62</v>
      </c>
    </row>
    <row r="61" spans="2:7">
      <c r="B61" s="77" t="s">
        <v>17</v>
      </c>
      <c r="C61" s="85">
        <v>117725.1</v>
      </c>
      <c r="D61" s="86">
        <v>38466.870000000003</v>
      </c>
      <c r="E61" s="85">
        <f>SUM(C61:D61)</f>
        <v>156191.97</v>
      </c>
    </row>
    <row r="62" spans="2:7">
      <c r="B62" s="77" t="s">
        <v>18</v>
      </c>
      <c r="C62" s="85">
        <v>2090</v>
      </c>
      <c r="D62" s="86">
        <f>1386.8+35.89</f>
        <v>1422.69</v>
      </c>
      <c r="E62" s="85">
        <f>SUM(C62:D62)</f>
        <v>3512.69</v>
      </c>
    </row>
    <row r="63" spans="2:7">
      <c r="B63" s="77" t="s">
        <v>19</v>
      </c>
      <c r="C63" s="85">
        <v>16021.87</v>
      </c>
      <c r="D63" s="86"/>
      <c r="E63" s="85">
        <f>SUM(C63:D63)</f>
        <v>16021.87</v>
      </c>
    </row>
    <row r="64" spans="2:7">
      <c r="B64" s="77" t="s">
        <v>20</v>
      </c>
      <c r="C64" s="85">
        <v>11269.88</v>
      </c>
      <c r="D64" s="86"/>
      <c r="E64" s="85">
        <f>SUM(C64:D64)</f>
        <v>11269.88</v>
      </c>
    </row>
    <row r="65" spans="2:6">
      <c r="B65" s="77" t="s">
        <v>21</v>
      </c>
      <c r="C65" s="85">
        <f>3976+1232+3445.87+3550</f>
        <v>12203.869999999999</v>
      </c>
      <c r="D65" s="86"/>
      <c r="E65" s="85">
        <f>SUM(C65:D65)</f>
        <v>12203.869999999999</v>
      </c>
    </row>
    <row r="66" spans="2:6">
      <c r="B66" s="77" t="s">
        <v>22</v>
      </c>
      <c r="C66" s="85">
        <v>3745</v>
      </c>
      <c r="D66" s="86">
        <v>9087.81</v>
      </c>
      <c r="E66" s="85">
        <f>SUM(C66:D66)</f>
        <v>12832.81</v>
      </c>
    </row>
    <row r="67" spans="2:6">
      <c r="B67" s="77" t="s">
        <v>23</v>
      </c>
      <c r="C67" s="85">
        <v>7178</v>
      </c>
      <c r="D67" s="86"/>
      <c r="E67" s="85">
        <f>SUM(C67:D67)</f>
        <v>7178</v>
      </c>
    </row>
    <row r="68" spans="2:6">
      <c r="B68" s="77" t="s">
        <v>24</v>
      </c>
      <c r="C68" s="85">
        <v>7267.87</v>
      </c>
      <c r="D68" s="86">
        <v>291.76</v>
      </c>
      <c r="E68" s="85">
        <f>SUM(C68:D68)</f>
        <v>7559.63</v>
      </c>
    </row>
    <row r="69" spans="2:6">
      <c r="B69" s="77" t="s">
        <v>25</v>
      </c>
      <c r="C69" s="85"/>
      <c r="D69" s="86">
        <v>26960.799999999999</v>
      </c>
      <c r="E69" s="85">
        <f>SUM(C69:D69)</f>
        <v>26960.799999999999</v>
      </c>
    </row>
    <row r="70" spans="2:6" ht="6" customHeight="1">
      <c r="B70" s="80"/>
      <c r="C70" s="70"/>
      <c r="D70" s="70"/>
      <c r="E70" s="71"/>
      <c r="F70" s="57"/>
    </row>
    <row r="71" spans="2:6">
      <c r="B71" s="87" t="s">
        <v>4</v>
      </c>
      <c r="C71" s="72">
        <f t="shared" ref="C71:D71" si="3">SUM(C58:C70)</f>
        <v>260288.76</v>
      </c>
      <c r="D71" s="72">
        <f t="shared" si="3"/>
        <v>126664.87</v>
      </c>
      <c r="E71" s="82">
        <f>SUM(E58:E70)</f>
        <v>386953.63</v>
      </c>
    </row>
    <row r="73" spans="2:6">
      <c r="B73" s="48" t="s">
        <v>27</v>
      </c>
      <c r="C73" s="88">
        <f>+C46-C54-C71</f>
        <v>-40231.050000000017</v>
      </c>
      <c r="D73" s="88">
        <f t="shared" ref="D73:E73" si="4">+D46-D54-D71</f>
        <v>-94242.34</v>
      </c>
      <c r="E73" s="88">
        <f t="shared" si="4"/>
        <v>-134473.39000000001</v>
      </c>
    </row>
    <row r="74" spans="2:6" ht="9.75" customHeight="1">
      <c r="D74" s="48"/>
      <c r="E74" s="89"/>
    </row>
    <row r="75" spans="2:6">
      <c r="E75" s="89"/>
    </row>
    <row r="76" spans="2:6" ht="6" customHeight="1"/>
    <row r="77" spans="2:6">
      <c r="E77" s="89"/>
    </row>
    <row r="79" spans="2:6">
      <c r="E79" s="90"/>
    </row>
    <row r="80" spans="2:6">
      <c r="E80" s="90"/>
    </row>
  </sheetData>
  <mergeCells count="7">
    <mergeCell ref="E10:E11"/>
    <mergeCell ref="A1:E1"/>
    <mergeCell ref="A2:E2"/>
    <mergeCell ref="A3:E3"/>
    <mergeCell ref="B10:B11"/>
    <mergeCell ref="C10:C11"/>
    <mergeCell ref="D10:D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74347-4977-447D-AFC1-07A2EB82D3E1}">
  <sheetPr>
    <tabColor rgb="FFFF0000"/>
    <pageSetUpPr fitToPage="1"/>
  </sheetPr>
  <dimension ref="A1:M52"/>
  <sheetViews>
    <sheetView showGridLines="0" zoomScaleNormal="100" zoomScaleSheetLayoutView="90" workbookViewId="0">
      <selection activeCell="B4" sqref="B4"/>
    </sheetView>
  </sheetViews>
  <sheetFormatPr baseColWidth="10" defaultRowHeight="12.75"/>
  <cols>
    <col min="1" max="1" width="1.28515625" style="2" customWidth="1"/>
    <col min="2" max="2" width="23.85546875" style="2" bestFit="1" customWidth="1"/>
    <col min="3" max="3" width="12.42578125" style="2" bestFit="1" customWidth="1"/>
    <col min="4" max="4" width="12.7109375" style="2" customWidth="1"/>
    <col min="5" max="5" width="13.140625" style="2" bestFit="1" customWidth="1"/>
    <col min="6" max="10" width="13.140625" style="2" customWidth="1"/>
    <col min="11" max="11" width="16.140625" style="2" customWidth="1"/>
    <col min="12" max="12" width="11.28515625" style="2" customWidth="1"/>
    <col min="13" max="13" width="11.42578125" style="2" customWidth="1"/>
    <col min="14" max="14" width="11.42578125" style="2"/>
    <col min="15" max="15" width="13" style="2" customWidth="1"/>
    <col min="16" max="16" width="11.42578125" style="2"/>
    <col min="17" max="17" width="11.42578125" style="2" customWidth="1"/>
    <col min="18" max="258" width="11.42578125" style="2"/>
    <col min="259" max="259" width="1.28515625" style="2" customWidth="1"/>
    <col min="260" max="260" width="23.85546875" style="2" bestFit="1" customWidth="1"/>
    <col min="261" max="261" width="12.42578125" style="2" bestFit="1" customWidth="1"/>
    <col min="262" max="262" width="12.7109375" style="2" customWidth="1"/>
    <col min="263" max="263" width="13.140625" style="2" bestFit="1" customWidth="1"/>
    <col min="264" max="266" width="13.140625" style="2" customWidth="1"/>
    <col min="267" max="267" width="16.140625" style="2" customWidth="1"/>
    <col min="268" max="268" width="11.28515625" style="2" customWidth="1"/>
    <col min="269" max="270" width="11.42578125" style="2"/>
    <col min="271" max="271" width="13" style="2" customWidth="1"/>
    <col min="272" max="514" width="11.42578125" style="2"/>
    <col min="515" max="515" width="1.28515625" style="2" customWidth="1"/>
    <col min="516" max="516" width="23.85546875" style="2" bestFit="1" customWidth="1"/>
    <col min="517" max="517" width="12.42578125" style="2" bestFit="1" customWidth="1"/>
    <col min="518" max="518" width="12.7109375" style="2" customWidth="1"/>
    <col min="519" max="519" width="13.140625" style="2" bestFit="1" customWidth="1"/>
    <col min="520" max="522" width="13.140625" style="2" customWidth="1"/>
    <col min="523" max="523" width="16.140625" style="2" customWidth="1"/>
    <col min="524" max="524" width="11.28515625" style="2" customWidth="1"/>
    <col min="525" max="526" width="11.42578125" style="2"/>
    <col min="527" max="527" width="13" style="2" customWidth="1"/>
    <col min="528" max="770" width="11.42578125" style="2"/>
    <col min="771" max="771" width="1.28515625" style="2" customWidth="1"/>
    <col min="772" max="772" width="23.85546875" style="2" bestFit="1" customWidth="1"/>
    <col min="773" max="773" width="12.42578125" style="2" bestFit="1" customWidth="1"/>
    <col min="774" max="774" width="12.7109375" style="2" customWidth="1"/>
    <col min="775" max="775" width="13.140625" style="2" bestFit="1" customWidth="1"/>
    <col min="776" max="778" width="13.140625" style="2" customWidth="1"/>
    <col min="779" max="779" width="16.140625" style="2" customWidth="1"/>
    <col min="780" max="780" width="11.28515625" style="2" customWidth="1"/>
    <col min="781" max="782" width="11.42578125" style="2"/>
    <col min="783" max="783" width="13" style="2" customWidth="1"/>
    <col min="784" max="1026" width="11.42578125" style="2"/>
    <col min="1027" max="1027" width="1.28515625" style="2" customWidth="1"/>
    <col min="1028" max="1028" width="23.85546875" style="2" bestFit="1" customWidth="1"/>
    <col min="1029" max="1029" width="12.42578125" style="2" bestFit="1" customWidth="1"/>
    <col min="1030" max="1030" width="12.7109375" style="2" customWidth="1"/>
    <col min="1031" max="1031" width="13.140625" style="2" bestFit="1" customWidth="1"/>
    <col min="1032" max="1034" width="13.140625" style="2" customWidth="1"/>
    <col min="1035" max="1035" width="16.140625" style="2" customWidth="1"/>
    <col min="1036" max="1036" width="11.28515625" style="2" customWidth="1"/>
    <col min="1037" max="1038" width="11.42578125" style="2"/>
    <col min="1039" max="1039" width="13" style="2" customWidth="1"/>
    <col min="1040" max="1282" width="11.42578125" style="2"/>
    <col min="1283" max="1283" width="1.28515625" style="2" customWidth="1"/>
    <col min="1284" max="1284" width="23.85546875" style="2" bestFit="1" customWidth="1"/>
    <col min="1285" max="1285" width="12.42578125" style="2" bestFit="1" customWidth="1"/>
    <col min="1286" max="1286" width="12.7109375" style="2" customWidth="1"/>
    <col min="1287" max="1287" width="13.140625" style="2" bestFit="1" customWidth="1"/>
    <col min="1288" max="1290" width="13.140625" style="2" customWidth="1"/>
    <col min="1291" max="1291" width="16.140625" style="2" customWidth="1"/>
    <col min="1292" max="1292" width="11.28515625" style="2" customWidth="1"/>
    <col min="1293" max="1294" width="11.42578125" style="2"/>
    <col min="1295" max="1295" width="13" style="2" customWidth="1"/>
    <col min="1296" max="1538" width="11.42578125" style="2"/>
    <col min="1539" max="1539" width="1.28515625" style="2" customWidth="1"/>
    <col min="1540" max="1540" width="23.85546875" style="2" bestFit="1" customWidth="1"/>
    <col min="1541" max="1541" width="12.42578125" style="2" bestFit="1" customWidth="1"/>
    <col min="1542" max="1542" width="12.7109375" style="2" customWidth="1"/>
    <col min="1543" max="1543" width="13.140625" style="2" bestFit="1" customWidth="1"/>
    <col min="1544" max="1546" width="13.140625" style="2" customWidth="1"/>
    <col min="1547" max="1547" width="16.140625" style="2" customWidth="1"/>
    <col min="1548" max="1548" width="11.28515625" style="2" customWidth="1"/>
    <col min="1549" max="1550" width="11.42578125" style="2"/>
    <col min="1551" max="1551" width="13" style="2" customWidth="1"/>
    <col min="1552" max="1794" width="11.42578125" style="2"/>
    <col min="1795" max="1795" width="1.28515625" style="2" customWidth="1"/>
    <col min="1796" max="1796" width="23.85546875" style="2" bestFit="1" customWidth="1"/>
    <col min="1797" max="1797" width="12.42578125" style="2" bestFit="1" customWidth="1"/>
    <col min="1798" max="1798" width="12.7109375" style="2" customWidth="1"/>
    <col min="1799" max="1799" width="13.140625" style="2" bestFit="1" customWidth="1"/>
    <col min="1800" max="1802" width="13.140625" style="2" customWidth="1"/>
    <col min="1803" max="1803" width="16.140625" style="2" customWidth="1"/>
    <col min="1804" max="1804" width="11.28515625" style="2" customWidth="1"/>
    <col min="1805" max="1806" width="11.42578125" style="2"/>
    <col min="1807" max="1807" width="13" style="2" customWidth="1"/>
    <col min="1808" max="2050" width="11.42578125" style="2"/>
    <col min="2051" max="2051" width="1.28515625" style="2" customWidth="1"/>
    <col min="2052" max="2052" width="23.85546875" style="2" bestFit="1" customWidth="1"/>
    <col min="2053" max="2053" width="12.42578125" style="2" bestFit="1" customWidth="1"/>
    <col min="2054" max="2054" width="12.7109375" style="2" customWidth="1"/>
    <col min="2055" max="2055" width="13.140625" style="2" bestFit="1" customWidth="1"/>
    <col min="2056" max="2058" width="13.140625" style="2" customWidth="1"/>
    <col min="2059" max="2059" width="16.140625" style="2" customWidth="1"/>
    <col min="2060" max="2060" width="11.28515625" style="2" customWidth="1"/>
    <col min="2061" max="2062" width="11.42578125" style="2"/>
    <col min="2063" max="2063" width="13" style="2" customWidth="1"/>
    <col min="2064" max="2306" width="11.42578125" style="2"/>
    <col min="2307" max="2307" width="1.28515625" style="2" customWidth="1"/>
    <col min="2308" max="2308" width="23.85546875" style="2" bestFit="1" customWidth="1"/>
    <col min="2309" max="2309" width="12.42578125" style="2" bestFit="1" customWidth="1"/>
    <col min="2310" max="2310" width="12.7109375" style="2" customWidth="1"/>
    <col min="2311" max="2311" width="13.140625" style="2" bestFit="1" customWidth="1"/>
    <col min="2312" max="2314" width="13.140625" style="2" customWidth="1"/>
    <col min="2315" max="2315" width="16.140625" style="2" customWidth="1"/>
    <col min="2316" max="2316" width="11.28515625" style="2" customWidth="1"/>
    <col min="2317" max="2318" width="11.42578125" style="2"/>
    <col min="2319" max="2319" width="13" style="2" customWidth="1"/>
    <col min="2320" max="2562" width="11.42578125" style="2"/>
    <col min="2563" max="2563" width="1.28515625" style="2" customWidth="1"/>
    <col min="2564" max="2564" width="23.85546875" style="2" bestFit="1" customWidth="1"/>
    <col min="2565" max="2565" width="12.42578125" style="2" bestFit="1" customWidth="1"/>
    <col min="2566" max="2566" width="12.7109375" style="2" customWidth="1"/>
    <col min="2567" max="2567" width="13.140625" style="2" bestFit="1" customWidth="1"/>
    <col min="2568" max="2570" width="13.140625" style="2" customWidth="1"/>
    <col min="2571" max="2571" width="16.140625" style="2" customWidth="1"/>
    <col min="2572" max="2572" width="11.28515625" style="2" customWidth="1"/>
    <col min="2573" max="2574" width="11.42578125" style="2"/>
    <col min="2575" max="2575" width="13" style="2" customWidth="1"/>
    <col min="2576" max="2818" width="11.42578125" style="2"/>
    <col min="2819" max="2819" width="1.28515625" style="2" customWidth="1"/>
    <col min="2820" max="2820" width="23.85546875" style="2" bestFit="1" customWidth="1"/>
    <col min="2821" max="2821" width="12.42578125" style="2" bestFit="1" customWidth="1"/>
    <col min="2822" max="2822" width="12.7109375" style="2" customWidth="1"/>
    <col min="2823" max="2823" width="13.140625" style="2" bestFit="1" customWidth="1"/>
    <col min="2824" max="2826" width="13.140625" style="2" customWidth="1"/>
    <col min="2827" max="2827" width="16.140625" style="2" customWidth="1"/>
    <col min="2828" max="2828" width="11.28515625" style="2" customWidth="1"/>
    <col min="2829" max="2830" width="11.42578125" style="2"/>
    <col min="2831" max="2831" width="13" style="2" customWidth="1"/>
    <col min="2832" max="3074" width="11.42578125" style="2"/>
    <col min="3075" max="3075" width="1.28515625" style="2" customWidth="1"/>
    <col min="3076" max="3076" width="23.85546875" style="2" bestFit="1" customWidth="1"/>
    <col min="3077" max="3077" width="12.42578125" style="2" bestFit="1" customWidth="1"/>
    <col min="3078" max="3078" width="12.7109375" style="2" customWidth="1"/>
    <col min="3079" max="3079" width="13.140625" style="2" bestFit="1" customWidth="1"/>
    <col min="3080" max="3082" width="13.140625" style="2" customWidth="1"/>
    <col min="3083" max="3083" width="16.140625" style="2" customWidth="1"/>
    <col min="3084" max="3084" width="11.28515625" style="2" customWidth="1"/>
    <col min="3085" max="3086" width="11.42578125" style="2"/>
    <col min="3087" max="3087" width="13" style="2" customWidth="1"/>
    <col min="3088" max="3330" width="11.42578125" style="2"/>
    <col min="3331" max="3331" width="1.28515625" style="2" customWidth="1"/>
    <col min="3332" max="3332" width="23.85546875" style="2" bestFit="1" customWidth="1"/>
    <col min="3333" max="3333" width="12.42578125" style="2" bestFit="1" customWidth="1"/>
    <col min="3334" max="3334" width="12.7109375" style="2" customWidth="1"/>
    <col min="3335" max="3335" width="13.140625" style="2" bestFit="1" customWidth="1"/>
    <col min="3336" max="3338" width="13.140625" style="2" customWidth="1"/>
    <col min="3339" max="3339" width="16.140625" style="2" customWidth="1"/>
    <col min="3340" max="3340" width="11.28515625" style="2" customWidth="1"/>
    <col min="3341" max="3342" width="11.42578125" style="2"/>
    <col min="3343" max="3343" width="13" style="2" customWidth="1"/>
    <col min="3344" max="3586" width="11.42578125" style="2"/>
    <col min="3587" max="3587" width="1.28515625" style="2" customWidth="1"/>
    <col min="3588" max="3588" width="23.85546875" style="2" bestFit="1" customWidth="1"/>
    <col min="3589" max="3589" width="12.42578125" style="2" bestFit="1" customWidth="1"/>
    <col min="3590" max="3590" width="12.7109375" style="2" customWidth="1"/>
    <col min="3591" max="3591" width="13.140625" style="2" bestFit="1" customWidth="1"/>
    <col min="3592" max="3594" width="13.140625" style="2" customWidth="1"/>
    <col min="3595" max="3595" width="16.140625" style="2" customWidth="1"/>
    <col min="3596" max="3596" width="11.28515625" style="2" customWidth="1"/>
    <col min="3597" max="3598" width="11.42578125" style="2"/>
    <col min="3599" max="3599" width="13" style="2" customWidth="1"/>
    <col min="3600" max="3842" width="11.42578125" style="2"/>
    <col min="3843" max="3843" width="1.28515625" style="2" customWidth="1"/>
    <col min="3844" max="3844" width="23.85546875" style="2" bestFit="1" customWidth="1"/>
    <col min="3845" max="3845" width="12.42578125" style="2" bestFit="1" customWidth="1"/>
    <col min="3846" max="3846" width="12.7109375" style="2" customWidth="1"/>
    <col min="3847" max="3847" width="13.140625" style="2" bestFit="1" customWidth="1"/>
    <col min="3848" max="3850" width="13.140625" style="2" customWidth="1"/>
    <col min="3851" max="3851" width="16.140625" style="2" customWidth="1"/>
    <col min="3852" max="3852" width="11.28515625" style="2" customWidth="1"/>
    <col min="3853" max="3854" width="11.42578125" style="2"/>
    <col min="3855" max="3855" width="13" style="2" customWidth="1"/>
    <col min="3856" max="4098" width="11.42578125" style="2"/>
    <col min="4099" max="4099" width="1.28515625" style="2" customWidth="1"/>
    <col min="4100" max="4100" width="23.85546875" style="2" bestFit="1" customWidth="1"/>
    <col min="4101" max="4101" width="12.42578125" style="2" bestFit="1" customWidth="1"/>
    <col min="4102" max="4102" width="12.7109375" style="2" customWidth="1"/>
    <col min="4103" max="4103" width="13.140625" style="2" bestFit="1" customWidth="1"/>
    <col min="4104" max="4106" width="13.140625" style="2" customWidth="1"/>
    <col min="4107" max="4107" width="16.140625" style="2" customWidth="1"/>
    <col min="4108" max="4108" width="11.28515625" style="2" customWidth="1"/>
    <col min="4109" max="4110" width="11.42578125" style="2"/>
    <col min="4111" max="4111" width="13" style="2" customWidth="1"/>
    <col min="4112" max="4354" width="11.42578125" style="2"/>
    <col min="4355" max="4355" width="1.28515625" style="2" customWidth="1"/>
    <col min="4356" max="4356" width="23.85546875" style="2" bestFit="1" customWidth="1"/>
    <col min="4357" max="4357" width="12.42578125" style="2" bestFit="1" customWidth="1"/>
    <col min="4358" max="4358" width="12.7109375" style="2" customWidth="1"/>
    <col min="4359" max="4359" width="13.140625" style="2" bestFit="1" customWidth="1"/>
    <col min="4360" max="4362" width="13.140625" style="2" customWidth="1"/>
    <col min="4363" max="4363" width="16.140625" style="2" customWidth="1"/>
    <col min="4364" max="4364" width="11.28515625" style="2" customWidth="1"/>
    <col min="4365" max="4366" width="11.42578125" style="2"/>
    <col min="4367" max="4367" width="13" style="2" customWidth="1"/>
    <col min="4368" max="4610" width="11.42578125" style="2"/>
    <col min="4611" max="4611" width="1.28515625" style="2" customWidth="1"/>
    <col min="4612" max="4612" width="23.85546875" style="2" bestFit="1" customWidth="1"/>
    <col min="4613" max="4613" width="12.42578125" style="2" bestFit="1" customWidth="1"/>
    <col min="4614" max="4614" width="12.7109375" style="2" customWidth="1"/>
    <col min="4615" max="4615" width="13.140625" style="2" bestFit="1" customWidth="1"/>
    <col min="4616" max="4618" width="13.140625" style="2" customWidth="1"/>
    <col min="4619" max="4619" width="16.140625" style="2" customWidth="1"/>
    <col min="4620" max="4620" width="11.28515625" style="2" customWidth="1"/>
    <col min="4621" max="4622" width="11.42578125" style="2"/>
    <col min="4623" max="4623" width="13" style="2" customWidth="1"/>
    <col min="4624" max="4866" width="11.42578125" style="2"/>
    <col min="4867" max="4867" width="1.28515625" style="2" customWidth="1"/>
    <col min="4868" max="4868" width="23.85546875" style="2" bestFit="1" customWidth="1"/>
    <col min="4869" max="4869" width="12.42578125" style="2" bestFit="1" customWidth="1"/>
    <col min="4870" max="4870" width="12.7109375" style="2" customWidth="1"/>
    <col min="4871" max="4871" width="13.140625" style="2" bestFit="1" customWidth="1"/>
    <col min="4872" max="4874" width="13.140625" style="2" customWidth="1"/>
    <col min="4875" max="4875" width="16.140625" style="2" customWidth="1"/>
    <col min="4876" max="4876" width="11.28515625" style="2" customWidth="1"/>
    <col min="4877" max="4878" width="11.42578125" style="2"/>
    <col min="4879" max="4879" width="13" style="2" customWidth="1"/>
    <col min="4880" max="5122" width="11.42578125" style="2"/>
    <col min="5123" max="5123" width="1.28515625" style="2" customWidth="1"/>
    <col min="5124" max="5124" width="23.85546875" style="2" bestFit="1" customWidth="1"/>
    <col min="5125" max="5125" width="12.42578125" style="2" bestFit="1" customWidth="1"/>
    <col min="5126" max="5126" width="12.7109375" style="2" customWidth="1"/>
    <col min="5127" max="5127" width="13.140625" style="2" bestFit="1" customWidth="1"/>
    <col min="5128" max="5130" width="13.140625" style="2" customWidth="1"/>
    <col min="5131" max="5131" width="16.140625" style="2" customWidth="1"/>
    <col min="5132" max="5132" width="11.28515625" style="2" customWidth="1"/>
    <col min="5133" max="5134" width="11.42578125" style="2"/>
    <col min="5135" max="5135" width="13" style="2" customWidth="1"/>
    <col min="5136" max="5378" width="11.42578125" style="2"/>
    <col min="5379" max="5379" width="1.28515625" style="2" customWidth="1"/>
    <col min="5380" max="5380" width="23.85546875" style="2" bestFit="1" customWidth="1"/>
    <col min="5381" max="5381" width="12.42578125" style="2" bestFit="1" customWidth="1"/>
    <col min="5382" max="5382" width="12.7109375" style="2" customWidth="1"/>
    <col min="5383" max="5383" width="13.140625" style="2" bestFit="1" customWidth="1"/>
    <col min="5384" max="5386" width="13.140625" style="2" customWidth="1"/>
    <col min="5387" max="5387" width="16.140625" style="2" customWidth="1"/>
    <col min="5388" max="5388" width="11.28515625" style="2" customWidth="1"/>
    <col min="5389" max="5390" width="11.42578125" style="2"/>
    <col min="5391" max="5391" width="13" style="2" customWidth="1"/>
    <col min="5392" max="5634" width="11.42578125" style="2"/>
    <col min="5635" max="5635" width="1.28515625" style="2" customWidth="1"/>
    <col min="5636" max="5636" width="23.85546875" style="2" bestFit="1" customWidth="1"/>
    <col min="5637" max="5637" width="12.42578125" style="2" bestFit="1" customWidth="1"/>
    <col min="5638" max="5638" width="12.7109375" style="2" customWidth="1"/>
    <col min="5639" max="5639" width="13.140625" style="2" bestFit="1" customWidth="1"/>
    <col min="5640" max="5642" width="13.140625" style="2" customWidth="1"/>
    <col min="5643" max="5643" width="16.140625" style="2" customWidth="1"/>
    <col min="5644" max="5644" width="11.28515625" style="2" customWidth="1"/>
    <col min="5645" max="5646" width="11.42578125" style="2"/>
    <col min="5647" max="5647" width="13" style="2" customWidth="1"/>
    <col min="5648" max="5890" width="11.42578125" style="2"/>
    <col min="5891" max="5891" width="1.28515625" style="2" customWidth="1"/>
    <col min="5892" max="5892" width="23.85546875" style="2" bestFit="1" customWidth="1"/>
    <col min="5893" max="5893" width="12.42578125" style="2" bestFit="1" customWidth="1"/>
    <col min="5894" max="5894" width="12.7109375" style="2" customWidth="1"/>
    <col min="5895" max="5895" width="13.140625" style="2" bestFit="1" customWidth="1"/>
    <col min="5896" max="5898" width="13.140625" style="2" customWidth="1"/>
    <col min="5899" max="5899" width="16.140625" style="2" customWidth="1"/>
    <col min="5900" max="5900" width="11.28515625" style="2" customWidth="1"/>
    <col min="5901" max="5902" width="11.42578125" style="2"/>
    <col min="5903" max="5903" width="13" style="2" customWidth="1"/>
    <col min="5904" max="6146" width="11.42578125" style="2"/>
    <col min="6147" max="6147" width="1.28515625" style="2" customWidth="1"/>
    <col min="6148" max="6148" width="23.85546875" style="2" bestFit="1" customWidth="1"/>
    <col min="6149" max="6149" width="12.42578125" style="2" bestFit="1" customWidth="1"/>
    <col min="6150" max="6150" width="12.7109375" style="2" customWidth="1"/>
    <col min="6151" max="6151" width="13.140625" style="2" bestFit="1" customWidth="1"/>
    <col min="6152" max="6154" width="13.140625" style="2" customWidth="1"/>
    <col min="6155" max="6155" width="16.140625" style="2" customWidth="1"/>
    <col min="6156" max="6156" width="11.28515625" style="2" customWidth="1"/>
    <col min="6157" max="6158" width="11.42578125" style="2"/>
    <col min="6159" max="6159" width="13" style="2" customWidth="1"/>
    <col min="6160" max="6402" width="11.42578125" style="2"/>
    <col min="6403" max="6403" width="1.28515625" style="2" customWidth="1"/>
    <col min="6404" max="6404" width="23.85546875" style="2" bestFit="1" customWidth="1"/>
    <col min="6405" max="6405" width="12.42578125" style="2" bestFit="1" customWidth="1"/>
    <col min="6406" max="6406" width="12.7109375" style="2" customWidth="1"/>
    <col min="6407" max="6407" width="13.140625" style="2" bestFit="1" customWidth="1"/>
    <col min="6408" max="6410" width="13.140625" style="2" customWidth="1"/>
    <col min="6411" max="6411" width="16.140625" style="2" customWidth="1"/>
    <col min="6412" max="6412" width="11.28515625" style="2" customWidth="1"/>
    <col min="6413" max="6414" width="11.42578125" style="2"/>
    <col min="6415" max="6415" width="13" style="2" customWidth="1"/>
    <col min="6416" max="6658" width="11.42578125" style="2"/>
    <col min="6659" max="6659" width="1.28515625" style="2" customWidth="1"/>
    <col min="6660" max="6660" width="23.85546875" style="2" bestFit="1" customWidth="1"/>
    <col min="6661" max="6661" width="12.42578125" style="2" bestFit="1" customWidth="1"/>
    <col min="6662" max="6662" width="12.7109375" style="2" customWidth="1"/>
    <col min="6663" max="6663" width="13.140625" style="2" bestFit="1" customWidth="1"/>
    <col min="6664" max="6666" width="13.140625" style="2" customWidth="1"/>
    <col min="6667" max="6667" width="16.140625" style="2" customWidth="1"/>
    <col min="6668" max="6668" width="11.28515625" style="2" customWidth="1"/>
    <col min="6669" max="6670" width="11.42578125" style="2"/>
    <col min="6671" max="6671" width="13" style="2" customWidth="1"/>
    <col min="6672" max="6914" width="11.42578125" style="2"/>
    <col min="6915" max="6915" width="1.28515625" style="2" customWidth="1"/>
    <col min="6916" max="6916" width="23.85546875" style="2" bestFit="1" customWidth="1"/>
    <col min="6917" max="6917" width="12.42578125" style="2" bestFit="1" customWidth="1"/>
    <col min="6918" max="6918" width="12.7109375" style="2" customWidth="1"/>
    <col min="6919" max="6919" width="13.140625" style="2" bestFit="1" customWidth="1"/>
    <col min="6920" max="6922" width="13.140625" style="2" customWidth="1"/>
    <col min="6923" max="6923" width="16.140625" style="2" customWidth="1"/>
    <col min="6924" max="6924" width="11.28515625" style="2" customWidth="1"/>
    <col min="6925" max="6926" width="11.42578125" style="2"/>
    <col min="6927" max="6927" width="13" style="2" customWidth="1"/>
    <col min="6928" max="7170" width="11.42578125" style="2"/>
    <col min="7171" max="7171" width="1.28515625" style="2" customWidth="1"/>
    <col min="7172" max="7172" width="23.85546875" style="2" bestFit="1" customWidth="1"/>
    <col min="7173" max="7173" width="12.42578125" style="2" bestFit="1" customWidth="1"/>
    <col min="7174" max="7174" width="12.7109375" style="2" customWidth="1"/>
    <col min="7175" max="7175" width="13.140625" style="2" bestFit="1" customWidth="1"/>
    <col min="7176" max="7178" width="13.140625" style="2" customWidth="1"/>
    <col min="7179" max="7179" width="16.140625" style="2" customWidth="1"/>
    <col min="7180" max="7180" width="11.28515625" style="2" customWidth="1"/>
    <col min="7181" max="7182" width="11.42578125" style="2"/>
    <col min="7183" max="7183" width="13" style="2" customWidth="1"/>
    <col min="7184" max="7426" width="11.42578125" style="2"/>
    <col min="7427" max="7427" width="1.28515625" style="2" customWidth="1"/>
    <col min="7428" max="7428" width="23.85546875" style="2" bestFit="1" customWidth="1"/>
    <col min="7429" max="7429" width="12.42578125" style="2" bestFit="1" customWidth="1"/>
    <col min="7430" max="7430" width="12.7109375" style="2" customWidth="1"/>
    <col min="7431" max="7431" width="13.140625" style="2" bestFit="1" customWidth="1"/>
    <col min="7432" max="7434" width="13.140625" style="2" customWidth="1"/>
    <col min="7435" max="7435" width="16.140625" style="2" customWidth="1"/>
    <col min="7436" max="7436" width="11.28515625" style="2" customWidth="1"/>
    <col min="7437" max="7438" width="11.42578125" style="2"/>
    <col min="7439" max="7439" width="13" style="2" customWidth="1"/>
    <col min="7440" max="7682" width="11.42578125" style="2"/>
    <col min="7683" max="7683" width="1.28515625" style="2" customWidth="1"/>
    <col min="7684" max="7684" width="23.85546875" style="2" bestFit="1" customWidth="1"/>
    <col min="7685" max="7685" width="12.42578125" style="2" bestFit="1" customWidth="1"/>
    <col min="7686" max="7686" width="12.7109375" style="2" customWidth="1"/>
    <col min="7687" max="7687" width="13.140625" style="2" bestFit="1" customWidth="1"/>
    <col min="7688" max="7690" width="13.140625" style="2" customWidth="1"/>
    <col min="7691" max="7691" width="16.140625" style="2" customWidth="1"/>
    <col min="7692" max="7692" width="11.28515625" style="2" customWidth="1"/>
    <col min="7693" max="7694" width="11.42578125" style="2"/>
    <col min="7695" max="7695" width="13" style="2" customWidth="1"/>
    <col min="7696" max="7938" width="11.42578125" style="2"/>
    <col min="7939" max="7939" width="1.28515625" style="2" customWidth="1"/>
    <col min="7940" max="7940" width="23.85546875" style="2" bestFit="1" customWidth="1"/>
    <col min="7941" max="7941" width="12.42578125" style="2" bestFit="1" customWidth="1"/>
    <col min="7942" max="7942" width="12.7109375" style="2" customWidth="1"/>
    <col min="7943" max="7943" width="13.140625" style="2" bestFit="1" customWidth="1"/>
    <col min="7944" max="7946" width="13.140625" style="2" customWidth="1"/>
    <col min="7947" max="7947" width="16.140625" style="2" customWidth="1"/>
    <col min="7948" max="7948" width="11.28515625" style="2" customWidth="1"/>
    <col min="7949" max="7950" width="11.42578125" style="2"/>
    <col min="7951" max="7951" width="13" style="2" customWidth="1"/>
    <col min="7952" max="8194" width="11.42578125" style="2"/>
    <col min="8195" max="8195" width="1.28515625" style="2" customWidth="1"/>
    <col min="8196" max="8196" width="23.85546875" style="2" bestFit="1" customWidth="1"/>
    <col min="8197" max="8197" width="12.42578125" style="2" bestFit="1" customWidth="1"/>
    <col min="8198" max="8198" width="12.7109375" style="2" customWidth="1"/>
    <col min="8199" max="8199" width="13.140625" style="2" bestFit="1" customWidth="1"/>
    <col min="8200" max="8202" width="13.140625" style="2" customWidth="1"/>
    <col min="8203" max="8203" width="16.140625" style="2" customWidth="1"/>
    <col min="8204" max="8204" width="11.28515625" style="2" customWidth="1"/>
    <col min="8205" max="8206" width="11.42578125" style="2"/>
    <col min="8207" max="8207" width="13" style="2" customWidth="1"/>
    <col min="8208" max="8450" width="11.42578125" style="2"/>
    <col min="8451" max="8451" width="1.28515625" style="2" customWidth="1"/>
    <col min="8452" max="8452" width="23.85546875" style="2" bestFit="1" customWidth="1"/>
    <col min="8453" max="8453" width="12.42578125" style="2" bestFit="1" customWidth="1"/>
    <col min="8454" max="8454" width="12.7109375" style="2" customWidth="1"/>
    <col min="8455" max="8455" width="13.140625" style="2" bestFit="1" customWidth="1"/>
    <col min="8456" max="8458" width="13.140625" style="2" customWidth="1"/>
    <col min="8459" max="8459" width="16.140625" style="2" customWidth="1"/>
    <col min="8460" max="8460" width="11.28515625" style="2" customWidth="1"/>
    <col min="8461" max="8462" width="11.42578125" style="2"/>
    <col min="8463" max="8463" width="13" style="2" customWidth="1"/>
    <col min="8464" max="8706" width="11.42578125" style="2"/>
    <col min="8707" max="8707" width="1.28515625" style="2" customWidth="1"/>
    <col min="8708" max="8708" width="23.85546875" style="2" bestFit="1" customWidth="1"/>
    <col min="8709" max="8709" width="12.42578125" style="2" bestFit="1" customWidth="1"/>
    <col min="8710" max="8710" width="12.7109375" style="2" customWidth="1"/>
    <col min="8711" max="8711" width="13.140625" style="2" bestFit="1" customWidth="1"/>
    <col min="8712" max="8714" width="13.140625" style="2" customWidth="1"/>
    <col min="8715" max="8715" width="16.140625" style="2" customWidth="1"/>
    <col min="8716" max="8716" width="11.28515625" style="2" customWidth="1"/>
    <col min="8717" max="8718" width="11.42578125" style="2"/>
    <col min="8719" max="8719" width="13" style="2" customWidth="1"/>
    <col min="8720" max="8962" width="11.42578125" style="2"/>
    <col min="8963" max="8963" width="1.28515625" style="2" customWidth="1"/>
    <col min="8964" max="8964" width="23.85546875" style="2" bestFit="1" customWidth="1"/>
    <col min="8965" max="8965" width="12.42578125" style="2" bestFit="1" customWidth="1"/>
    <col min="8966" max="8966" width="12.7109375" style="2" customWidth="1"/>
    <col min="8967" max="8967" width="13.140625" style="2" bestFit="1" customWidth="1"/>
    <col min="8968" max="8970" width="13.140625" style="2" customWidth="1"/>
    <col min="8971" max="8971" width="16.140625" style="2" customWidth="1"/>
    <col min="8972" max="8972" width="11.28515625" style="2" customWidth="1"/>
    <col min="8973" max="8974" width="11.42578125" style="2"/>
    <col min="8975" max="8975" width="13" style="2" customWidth="1"/>
    <col min="8976" max="9218" width="11.42578125" style="2"/>
    <col min="9219" max="9219" width="1.28515625" style="2" customWidth="1"/>
    <col min="9220" max="9220" width="23.85546875" style="2" bestFit="1" customWidth="1"/>
    <col min="9221" max="9221" width="12.42578125" style="2" bestFit="1" customWidth="1"/>
    <col min="9222" max="9222" width="12.7109375" style="2" customWidth="1"/>
    <col min="9223" max="9223" width="13.140625" style="2" bestFit="1" customWidth="1"/>
    <col min="9224" max="9226" width="13.140625" style="2" customWidth="1"/>
    <col min="9227" max="9227" width="16.140625" style="2" customWidth="1"/>
    <col min="9228" max="9228" width="11.28515625" style="2" customWidth="1"/>
    <col min="9229" max="9230" width="11.42578125" style="2"/>
    <col min="9231" max="9231" width="13" style="2" customWidth="1"/>
    <col min="9232" max="9474" width="11.42578125" style="2"/>
    <col min="9475" max="9475" width="1.28515625" style="2" customWidth="1"/>
    <col min="9476" max="9476" width="23.85546875" style="2" bestFit="1" customWidth="1"/>
    <col min="9477" max="9477" width="12.42578125" style="2" bestFit="1" customWidth="1"/>
    <col min="9478" max="9478" width="12.7109375" style="2" customWidth="1"/>
    <col min="9479" max="9479" width="13.140625" style="2" bestFit="1" customWidth="1"/>
    <col min="9480" max="9482" width="13.140625" style="2" customWidth="1"/>
    <col min="9483" max="9483" width="16.140625" style="2" customWidth="1"/>
    <col min="9484" max="9484" width="11.28515625" style="2" customWidth="1"/>
    <col min="9485" max="9486" width="11.42578125" style="2"/>
    <col min="9487" max="9487" width="13" style="2" customWidth="1"/>
    <col min="9488" max="9730" width="11.42578125" style="2"/>
    <col min="9731" max="9731" width="1.28515625" style="2" customWidth="1"/>
    <col min="9732" max="9732" width="23.85546875" style="2" bestFit="1" customWidth="1"/>
    <col min="9733" max="9733" width="12.42578125" style="2" bestFit="1" customWidth="1"/>
    <col min="9734" max="9734" width="12.7109375" style="2" customWidth="1"/>
    <col min="9735" max="9735" width="13.140625" style="2" bestFit="1" customWidth="1"/>
    <col min="9736" max="9738" width="13.140625" style="2" customWidth="1"/>
    <col min="9739" max="9739" width="16.140625" style="2" customWidth="1"/>
    <col min="9740" max="9740" width="11.28515625" style="2" customWidth="1"/>
    <col min="9741" max="9742" width="11.42578125" style="2"/>
    <col min="9743" max="9743" width="13" style="2" customWidth="1"/>
    <col min="9744" max="9986" width="11.42578125" style="2"/>
    <col min="9987" max="9987" width="1.28515625" style="2" customWidth="1"/>
    <col min="9988" max="9988" width="23.85546875" style="2" bestFit="1" customWidth="1"/>
    <col min="9989" max="9989" width="12.42578125" style="2" bestFit="1" customWidth="1"/>
    <col min="9990" max="9990" width="12.7109375" style="2" customWidth="1"/>
    <col min="9991" max="9991" width="13.140625" style="2" bestFit="1" customWidth="1"/>
    <col min="9992" max="9994" width="13.140625" style="2" customWidth="1"/>
    <col min="9995" max="9995" width="16.140625" style="2" customWidth="1"/>
    <col min="9996" max="9996" width="11.28515625" style="2" customWidth="1"/>
    <col min="9997" max="9998" width="11.42578125" style="2"/>
    <col min="9999" max="9999" width="13" style="2" customWidth="1"/>
    <col min="10000" max="10242" width="11.42578125" style="2"/>
    <col min="10243" max="10243" width="1.28515625" style="2" customWidth="1"/>
    <col min="10244" max="10244" width="23.85546875" style="2" bestFit="1" customWidth="1"/>
    <col min="10245" max="10245" width="12.42578125" style="2" bestFit="1" customWidth="1"/>
    <col min="10246" max="10246" width="12.7109375" style="2" customWidth="1"/>
    <col min="10247" max="10247" width="13.140625" style="2" bestFit="1" customWidth="1"/>
    <col min="10248" max="10250" width="13.140625" style="2" customWidth="1"/>
    <col min="10251" max="10251" width="16.140625" style="2" customWidth="1"/>
    <col min="10252" max="10252" width="11.28515625" style="2" customWidth="1"/>
    <col min="10253" max="10254" width="11.42578125" style="2"/>
    <col min="10255" max="10255" width="13" style="2" customWidth="1"/>
    <col min="10256" max="10498" width="11.42578125" style="2"/>
    <col min="10499" max="10499" width="1.28515625" style="2" customWidth="1"/>
    <col min="10500" max="10500" width="23.85546875" style="2" bestFit="1" customWidth="1"/>
    <col min="10501" max="10501" width="12.42578125" style="2" bestFit="1" customWidth="1"/>
    <col min="10502" max="10502" width="12.7109375" style="2" customWidth="1"/>
    <col min="10503" max="10503" width="13.140625" style="2" bestFit="1" customWidth="1"/>
    <col min="10504" max="10506" width="13.140625" style="2" customWidth="1"/>
    <col min="10507" max="10507" width="16.140625" style="2" customWidth="1"/>
    <col min="10508" max="10508" width="11.28515625" style="2" customWidth="1"/>
    <col min="10509" max="10510" width="11.42578125" style="2"/>
    <col min="10511" max="10511" width="13" style="2" customWidth="1"/>
    <col min="10512" max="10754" width="11.42578125" style="2"/>
    <col min="10755" max="10755" width="1.28515625" style="2" customWidth="1"/>
    <col min="10756" max="10756" width="23.85546875" style="2" bestFit="1" customWidth="1"/>
    <col min="10757" max="10757" width="12.42578125" style="2" bestFit="1" customWidth="1"/>
    <col min="10758" max="10758" width="12.7109375" style="2" customWidth="1"/>
    <col min="10759" max="10759" width="13.140625" style="2" bestFit="1" customWidth="1"/>
    <col min="10760" max="10762" width="13.140625" style="2" customWidth="1"/>
    <col min="10763" max="10763" width="16.140625" style="2" customWidth="1"/>
    <col min="10764" max="10764" width="11.28515625" style="2" customWidth="1"/>
    <col min="10765" max="10766" width="11.42578125" style="2"/>
    <col min="10767" max="10767" width="13" style="2" customWidth="1"/>
    <col min="10768" max="11010" width="11.42578125" style="2"/>
    <col min="11011" max="11011" width="1.28515625" style="2" customWidth="1"/>
    <col min="11012" max="11012" width="23.85546875" style="2" bestFit="1" customWidth="1"/>
    <col min="11013" max="11013" width="12.42578125" style="2" bestFit="1" customWidth="1"/>
    <col min="11014" max="11014" width="12.7109375" style="2" customWidth="1"/>
    <col min="11015" max="11015" width="13.140625" style="2" bestFit="1" customWidth="1"/>
    <col min="11016" max="11018" width="13.140625" style="2" customWidth="1"/>
    <col min="11019" max="11019" width="16.140625" style="2" customWidth="1"/>
    <col min="11020" max="11020" width="11.28515625" style="2" customWidth="1"/>
    <col min="11021" max="11022" width="11.42578125" style="2"/>
    <col min="11023" max="11023" width="13" style="2" customWidth="1"/>
    <col min="11024" max="11266" width="11.42578125" style="2"/>
    <col min="11267" max="11267" width="1.28515625" style="2" customWidth="1"/>
    <col min="11268" max="11268" width="23.85546875" style="2" bestFit="1" customWidth="1"/>
    <col min="11269" max="11269" width="12.42578125" style="2" bestFit="1" customWidth="1"/>
    <col min="11270" max="11270" width="12.7109375" style="2" customWidth="1"/>
    <col min="11271" max="11271" width="13.140625" style="2" bestFit="1" customWidth="1"/>
    <col min="11272" max="11274" width="13.140625" style="2" customWidth="1"/>
    <col min="11275" max="11275" width="16.140625" style="2" customWidth="1"/>
    <col min="11276" max="11276" width="11.28515625" style="2" customWidth="1"/>
    <col min="11277" max="11278" width="11.42578125" style="2"/>
    <col min="11279" max="11279" width="13" style="2" customWidth="1"/>
    <col min="11280" max="11522" width="11.42578125" style="2"/>
    <col min="11523" max="11523" width="1.28515625" style="2" customWidth="1"/>
    <col min="11524" max="11524" width="23.85546875" style="2" bestFit="1" customWidth="1"/>
    <col min="11525" max="11525" width="12.42578125" style="2" bestFit="1" customWidth="1"/>
    <col min="11526" max="11526" width="12.7109375" style="2" customWidth="1"/>
    <col min="11527" max="11527" width="13.140625" style="2" bestFit="1" customWidth="1"/>
    <col min="11528" max="11530" width="13.140625" style="2" customWidth="1"/>
    <col min="11531" max="11531" width="16.140625" style="2" customWidth="1"/>
    <col min="11532" max="11532" width="11.28515625" style="2" customWidth="1"/>
    <col min="11533" max="11534" width="11.42578125" style="2"/>
    <col min="11535" max="11535" width="13" style="2" customWidth="1"/>
    <col min="11536" max="11778" width="11.42578125" style="2"/>
    <col min="11779" max="11779" width="1.28515625" style="2" customWidth="1"/>
    <col min="11780" max="11780" width="23.85546875" style="2" bestFit="1" customWidth="1"/>
    <col min="11781" max="11781" width="12.42578125" style="2" bestFit="1" customWidth="1"/>
    <col min="11782" max="11782" width="12.7109375" style="2" customWidth="1"/>
    <col min="11783" max="11783" width="13.140625" style="2" bestFit="1" customWidth="1"/>
    <col min="11784" max="11786" width="13.140625" style="2" customWidth="1"/>
    <col min="11787" max="11787" width="16.140625" style="2" customWidth="1"/>
    <col min="11788" max="11788" width="11.28515625" style="2" customWidth="1"/>
    <col min="11789" max="11790" width="11.42578125" style="2"/>
    <col min="11791" max="11791" width="13" style="2" customWidth="1"/>
    <col min="11792" max="12034" width="11.42578125" style="2"/>
    <col min="12035" max="12035" width="1.28515625" style="2" customWidth="1"/>
    <col min="12036" max="12036" width="23.85546875" style="2" bestFit="1" customWidth="1"/>
    <col min="12037" max="12037" width="12.42578125" style="2" bestFit="1" customWidth="1"/>
    <col min="12038" max="12038" width="12.7109375" style="2" customWidth="1"/>
    <col min="12039" max="12039" width="13.140625" style="2" bestFit="1" customWidth="1"/>
    <col min="12040" max="12042" width="13.140625" style="2" customWidth="1"/>
    <col min="12043" max="12043" width="16.140625" style="2" customWidth="1"/>
    <col min="12044" max="12044" width="11.28515625" style="2" customWidth="1"/>
    <col min="12045" max="12046" width="11.42578125" style="2"/>
    <col min="12047" max="12047" width="13" style="2" customWidth="1"/>
    <col min="12048" max="12290" width="11.42578125" style="2"/>
    <col min="12291" max="12291" width="1.28515625" style="2" customWidth="1"/>
    <col min="12292" max="12292" width="23.85546875" style="2" bestFit="1" customWidth="1"/>
    <col min="12293" max="12293" width="12.42578125" style="2" bestFit="1" customWidth="1"/>
    <col min="12294" max="12294" width="12.7109375" style="2" customWidth="1"/>
    <col min="12295" max="12295" width="13.140625" style="2" bestFit="1" customWidth="1"/>
    <col min="12296" max="12298" width="13.140625" style="2" customWidth="1"/>
    <col min="12299" max="12299" width="16.140625" style="2" customWidth="1"/>
    <col min="12300" max="12300" width="11.28515625" style="2" customWidth="1"/>
    <col min="12301" max="12302" width="11.42578125" style="2"/>
    <col min="12303" max="12303" width="13" style="2" customWidth="1"/>
    <col min="12304" max="12546" width="11.42578125" style="2"/>
    <col min="12547" max="12547" width="1.28515625" style="2" customWidth="1"/>
    <col min="12548" max="12548" width="23.85546875" style="2" bestFit="1" customWidth="1"/>
    <col min="12549" max="12549" width="12.42578125" style="2" bestFit="1" customWidth="1"/>
    <col min="12550" max="12550" width="12.7109375" style="2" customWidth="1"/>
    <col min="12551" max="12551" width="13.140625" style="2" bestFit="1" customWidth="1"/>
    <col min="12552" max="12554" width="13.140625" style="2" customWidth="1"/>
    <col min="12555" max="12555" width="16.140625" style="2" customWidth="1"/>
    <col min="12556" max="12556" width="11.28515625" style="2" customWidth="1"/>
    <col min="12557" max="12558" width="11.42578125" style="2"/>
    <col min="12559" max="12559" width="13" style="2" customWidth="1"/>
    <col min="12560" max="12802" width="11.42578125" style="2"/>
    <col min="12803" max="12803" width="1.28515625" style="2" customWidth="1"/>
    <col min="12804" max="12804" width="23.85546875" style="2" bestFit="1" customWidth="1"/>
    <col min="12805" max="12805" width="12.42578125" style="2" bestFit="1" customWidth="1"/>
    <col min="12806" max="12806" width="12.7109375" style="2" customWidth="1"/>
    <col min="12807" max="12807" width="13.140625" style="2" bestFit="1" customWidth="1"/>
    <col min="12808" max="12810" width="13.140625" style="2" customWidth="1"/>
    <col min="12811" max="12811" width="16.140625" style="2" customWidth="1"/>
    <col min="12812" max="12812" width="11.28515625" style="2" customWidth="1"/>
    <col min="12813" max="12814" width="11.42578125" style="2"/>
    <col min="12815" max="12815" width="13" style="2" customWidth="1"/>
    <col min="12816" max="13058" width="11.42578125" style="2"/>
    <col min="13059" max="13059" width="1.28515625" style="2" customWidth="1"/>
    <col min="13060" max="13060" width="23.85546875" style="2" bestFit="1" customWidth="1"/>
    <col min="13061" max="13061" width="12.42578125" style="2" bestFit="1" customWidth="1"/>
    <col min="13062" max="13062" width="12.7109375" style="2" customWidth="1"/>
    <col min="13063" max="13063" width="13.140625" style="2" bestFit="1" customWidth="1"/>
    <col min="13064" max="13066" width="13.140625" style="2" customWidth="1"/>
    <col min="13067" max="13067" width="16.140625" style="2" customWidth="1"/>
    <col min="13068" max="13068" width="11.28515625" style="2" customWidth="1"/>
    <col min="13069" max="13070" width="11.42578125" style="2"/>
    <col min="13071" max="13071" width="13" style="2" customWidth="1"/>
    <col min="13072" max="13314" width="11.42578125" style="2"/>
    <col min="13315" max="13315" width="1.28515625" style="2" customWidth="1"/>
    <col min="13316" max="13316" width="23.85546875" style="2" bestFit="1" customWidth="1"/>
    <col min="13317" max="13317" width="12.42578125" style="2" bestFit="1" customWidth="1"/>
    <col min="13318" max="13318" width="12.7109375" style="2" customWidth="1"/>
    <col min="13319" max="13319" width="13.140625" style="2" bestFit="1" customWidth="1"/>
    <col min="13320" max="13322" width="13.140625" style="2" customWidth="1"/>
    <col min="13323" max="13323" width="16.140625" style="2" customWidth="1"/>
    <col min="13324" max="13324" width="11.28515625" style="2" customWidth="1"/>
    <col min="13325" max="13326" width="11.42578125" style="2"/>
    <col min="13327" max="13327" width="13" style="2" customWidth="1"/>
    <col min="13328" max="13570" width="11.42578125" style="2"/>
    <col min="13571" max="13571" width="1.28515625" style="2" customWidth="1"/>
    <col min="13572" max="13572" width="23.85546875" style="2" bestFit="1" customWidth="1"/>
    <col min="13573" max="13573" width="12.42578125" style="2" bestFit="1" customWidth="1"/>
    <col min="13574" max="13574" width="12.7109375" style="2" customWidth="1"/>
    <col min="13575" max="13575" width="13.140625" style="2" bestFit="1" customWidth="1"/>
    <col min="13576" max="13578" width="13.140625" style="2" customWidth="1"/>
    <col min="13579" max="13579" width="16.140625" style="2" customWidth="1"/>
    <col min="13580" max="13580" width="11.28515625" style="2" customWidth="1"/>
    <col min="13581" max="13582" width="11.42578125" style="2"/>
    <col min="13583" max="13583" width="13" style="2" customWidth="1"/>
    <col min="13584" max="13826" width="11.42578125" style="2"/>
    <col min="13827" max="13827" width="1.28515625" style="2" customWidth="1"/>
    <col min="13828" max="13828" width="23.85546875" style="2" bestFit="1" customWidth="1"/>
    <col min="13829" max="13829" width="12.42578125" style="2" bestFit="1" customWidth="1"/>
    <col min="13830" max="13830" width="12.7109375" style="2" customWidth="1"/>
    <col min="13831" max="13831" width="13.140625" style="2" bestFit="1" customWidth="1"/>
    <col min="13832" max="13834" width="13.140625" style="2" customWidth="1"/>
    <col min="13835" max="13835" width="16.140625" style="2" customWidth="1"/>
    <col min="13836" max="13836" width="11.28515625" style="2" customWidth="1"/>
    <col min="13837" max="13838" width="11.42578125" style="2"/>
    <col min="13839" max="13839" width="13" style="2" customWidth="1"/>
    <col min="13840" max="14082" width="11.42578125" style="2"/>
    <col min="14083" max="14083" width="1.28515625" style="2" customWidth="1"/>
    <col min="14084" max="14084" width="23.85546875" style="2" bestFit="1" customWidth="1"/>
    <col min="14085" max="14085" width="12.42578125" style="2" bestFit="1" customWidth="1"/>
    <col min="14086" max="14086" width="12.7109375" style="2" customWidth="1"/>
    <col min="14087" max="14087" width="13.140625" style="2" bestFit="1" customWidth="1"/>
    <col min="14088" max="14090" width="13.140625" style="2" customWidth="1"/>
    <col min="14091" max="14091" width="16.140625" style="2" customWidth="1"/>
    <col min="14092" max="14092" width="11.28515625" style="2" customWidth="1"/>
    <col min="14093" max="14094" width="11.42578125" style="2"/>
    <col min="14095" max="14095" width="13" style="2" customWidth="1"/>
    <col min="14096" max="14338" width="11.42578125" style="2"/>
    <col min="14339" max="14339" width="1.28515625" style="2" customWidth="1"/>
    <col min="14340" max="14340" width="23.85546875" style="2" bestFit="1" customWidth="1"/>
    <col min="14341" max="14341" width="12.42578125" style="2" bestFit="1" customWidth="1"/>
    <col min="14342" max="14342" width="12.7109375" style="2" customWidth="1"/>
    <col min="14343" max="14343" width="13.140625" style="2" bestFit="1" customWidth="1"/>
    <col min="14344" max="14346" width="13.140625" style="2" customWidth="1"/>
    <col min="14347" max="14347" width="16.140625" style="2" customWidth="1"/>
    <col min="14348" max="14348" width="11.28515625" style="2" customWidth="1"/>
    <col min="14349" max="14350" width="11.42578125" style="2"/>
    <col min="14351" max="14351" width="13" style="2" customWidth="1"/>
    <col min="14352" max="14594" width="11.42578125" style="2"/>
    <col min="14595" max="14595" width="1.28515625" style="2" customWidth="1"/>
    <col min="14596" max="14596" width="23.85546875" style="2" bestFit="1" customWidth="1"/>
    <col min="14597" max="14597" width="12.42578125" style="2" bestFit="1" customWidth="1"/>
    <col min="14598" max="14598" width="12.7109375" style="2" customWidth="1"/>
    <col min="14599" max="14599" width="13.140625" style="2" bestFit="1" customWidth="1"/>
    <col min="14600" max="14602" width="13.140625" style="2" customWidth="1"/>
    <col min="14603" max="14603" width="16.140625" style="2" customWidth="1"/>
    <col min="14604" max="14604" width="11.28515625" style="2" customWidth="1"/>
    <col min="14605" max="14606" width="11.42578125" style="2"/>
    <col min="14607" max="14607" width="13" style="2" customWidth="1"/>
    <col min="14608" max="14850" width="11.42578125" style="2"/>
    <col min="14851" max="14851" width="1.28515625" style="2" customWidth="1"/>
    <col min="14852" max="14852" width="23.85546875" style="2" bestFit="1" customWidth="1"/>
    <col min="14853" max="14853" width="12.42578125" style="2" bestFit="1" customWidth="1"/>
    <col min="14854" max="14854" width="12.7109375" style="2" customWidth="1"/>
    <col min="14855" max="14855" width="13.140625" style="2" bestFit="1" customWidth="1"/>
    <col min="14856" max="14858" width="13.140625" style="2" customWidth="1"/>
    <col min="14859" max="14859" width="16.140625" style="2" customWidth="1"/>
    <col min="14860" max="14860" width="11.28515625" style="2" customWidth="1"/>
    <col min="14861" max="14862" width="11.42578125" style="2"/>
    <col min="14863" max="14863" width="13" style="2" customWidth="1"/>
    <col min="14864" max="15106" width="11.42578125" style="2"/>
    <col min="15107" max="15107" width="1.28515625" style="2" customWidth="1"/>
    <col min="15108" max="15108" width="23.85546875" style="2" bestFit="1" customWidth="1"/>
    <col min="15109" max="15109" width="12.42578125" style="2" bestFit="1" customWidth="1"/>
    <col min="15110" max="15110" width="12.7109375" style="2" customWidth="1"/>
    <col min="15111" max="15111" width="13.140625" style="2" bestFit="1" customWidth="1"/>
    <col min="15112" max="15114" width="13.140625" style="2" customWidth="1"/>
    <col min="15115" max="15115" width="16.140625" style="2" customWidth="1"/>
    <col min="15116" max="15116" width="11.28515625" style="2" customWidth="1"/>
    <col min="15117" max="15118" width="11.42578125" style="2"/>
    <col min="15119" max="15119" width="13" style="2" customWidth="1"/>
    <col min="15120" max="15362" width="11.42578125" style="2"/>
    <col min="15363" max="15363" width="1.28515625" style="2" customWidth="1"/>
    <col min="15364" max="15364" width="23.85546875" style="2" bestFit="1" customWidth="1"/>
    <col min="15365" max="15365" width="12.42578125" style="2" bestFit="1" customWidth="1"/>
    <col min="15366" max="15366" width="12.7109375" style="2" customWidth="1"/>
    <col min="15367" max="15367" width="13.140625" style="2" bestFit="1" customWidth="1"/>
    <col min="15368" max="15370" width="13.140625" style="2" customWidth="1"/>
    <col min="15371" max="15371" width="16.140625" style="2" customWidth="1"/>
    <col min="15372" max="15372" width="11.28515625" style="2" customWidth="1"/>
    <col min="15373" max="15374" width="11.42578125" style="2"/>
    <col min="15375" max="15375" width="13" style="2" customWidth="1"/>
    <col min="15376" max="15618" width="11.42578125" style="2"/>
    <col min="15619" max="15619" width="1.28515625" style="2" customWidth="1"/>
    <col min="15620" max="15620" width="23.85546875" style="2" bestFit="1" customWidth="1"/>
    <col min="15621" max="15621" width="12.42578125" style="2" bestFit="1" customWidth="1"/>
    <col min="15622" max="15622" width="12.7109375" style="2" customWidth="1"/>
    <col min="15623" max="15623" width="13.140625" style="2" bestFit="1" customWidth="1"/>
    <col min="15624" max="15626" width="13.140625" style="2" customWidth="1"/>
    <col min="15627" max="15627" width="16.140625" style="2" customWidth="1"/>
    <col min="15628" max="15628" width="11.28515625" style="2" customWidth="1"/>
    <col min="15629" max="15630" width="11.42578125" style="2"/>
    <col min="15631" max="15631" width="13" style="2" customWidth="1"/>
    <col min="15632" max="15874" width="11.42578125" style="2"/>
    <col min="15875" max="15875" width="1.28515625" style="2" customWidth="1"/>
    <col min="15876" max="15876" width="23.85546875" style="2" bestFit="1" customWidth="1"/>
    <col min="15877" max="15877" width="12.42578125" style="2" bestFit="1" customWidth="1"/>
    <col min="15878" max="15878" width="12.7109375" style="2" customWidth="1"/>
    <col min="15879" max="15879" width="13.140625" style="2" bestFit="1" customWidth="1"/>
    <col min="15880" max="15882" width="13.140625" style="2" customWidth="1"/>
    <col min="15883" max="15883" width="16.140625" style="2" customWidth="1"/>
    <col min="15884" max="15884" width="11.28515625" style="2" customWidth="1"/>
    <col min="15885" max="15886" width="11.42578125" style="2"/>
    <col min="15887" max="15887" width="13" style="2" customWidth="1"/>
    <col min="15888" max="16130" width="11.42578125" style="2"/>
    <col min="16131" max="16131" width="1.28515625" style="2" customWidth="1"/>
    <col min="16132" max="16132" width="23.85546875" style="2" bestFit="1" customWidth="1"/>
    <col min="16133" max="16133" width="12.42578125" style="2" bestFit="1" customWidth="1"/>
    <col min="16134" max="16134" width="12.7109375" style="2" customWidth="1"/>
    <col min="16135" max="16135" width="13.140625" style="2" bestFit="1" customWidth="1"/>
    <col min="16136" max="16138" width="13.140625" style="2" customWidth="1"/>
    <col min="16139" max="16139" width="16.140625" style="2" customWidth="1"/>
    <col min="16140" max="16140" width="11.28515625" style="2" customWidth="1"/>
    <col min="16141" max="16142" width="11.42578125" style="2"/>
    <col min="16143" max="16143" width="13" style="2" customWidth="1"/>
    <col min="16144" max="16384" width="11.42578125" style="2"/>
  </cols>
  <sheetData>
    <row r="1" spans="1:1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3"/>
    </row>
    <row r="2" spans="1:12" ht="15" customHeight="1">
      <c r="A2" s="99"/>
      <c r="B2" s="39" t="s">
        <v>69</v>
      </c>
      <c r="C2" s="39"/>
      <c r="D2" s="39"/>
      <c r="E2" s="39"/>
      <c r="F2" s="39"/>
      <c r="G2" s="39"/>
      <c r="H2" s="39"/>
      <c r="I2" s="39"/>
      <c r="J2" s="39"/>
      <c r="K2" s="39"/>
      <c r="L2" s="33"/>
    </row>
    <row r="3" spans="1:12">
      <c r="A3" s="99"/>
      <c r="B3" s="99" t="s">
        <v>70</v>
      </c>
      <c r="C3" s="99"/>
      <c r="D3" s="99"/>
      <c r="E3" s="99"/>
      <c r="F3" s="99"/>
      <c r="G3" s="99"/>
      <c r="H3" s="99"/>
      <c r="I3" s="99"/>
      <c r="J3" s="99"/>
      <c r="K3" s="99"/>
      <c r="L3" s="33"/>
    </row>
    <row r="4" spans="1:12">
      <c r="A4" s="1"/>
      <c r="B4" s="1"/>
      <c r="C4" s="1"/>
      <c r="D4" s="1"/>
      <c r="E4" s="1"/>
      <c r="F4" s="1"/>
      <c r="G4" s="1"/>
      <c r="H4" s="1"/>
      <c r="I4" s="38"/>
      <c r="J4" s="38"/>
      <c r="L4" s="1"/>
    </row>
    <row r="5" spans="1:12">
      <c r="B5" s="3" t="s">
        <v>2</v>
      </c>
    </row>
    <row r="6" spans="1:12" ht="8.25" customHeight="1">
      <c r="B6" s="4"/>
    </row>
    <row r="7" spans="1:12" ht="12.75" customHeight="1">
      <c r="B7" s="42" t="s">
        <v>3</v>
      </c>
      <c r="C7" s="42">
        <v>2018</v>
      </c>
      <c r="D7" s="40">
        <v>2019</v>
      </c>
      <c r="E7" s="40">
        <v>2020</v>
      </c>
      <c r="F7" s="40">
        <v>2021</v>
      </c>
      <c r="G7" s="40">
        <v>2022</v>
      </c>
      <c r="H7" s="40">
        <v>2023</v>
      </c>
      <c r="I7" s="40">
        <v>2024</v>
      </c>
      <c r="J7" s="40">
        <v>2025</v>
      </c>
      <c r="K7" s="40" t="s">
        <v>4</v>
      </c>
      <c r="L7" s="5"/>
    </row>
    <row r="8" spans="1:12" ht="20.25" customHeight="1">
      <c r="B8" s="43"/>
      <c r="C8" s="43"/>
      <c r="D8" s="41"/>
      <c r="E8" s="41"/>
      <c r="F8" s="41"/>
      <c r="G8" s="41"/>
      <c r="H8" s="41"/>
      <c r="I8" s="41"/>
      <c r="J8" s="41"/>
      <c r="K8" s="41"/>
      <c r="L8" s="5"/>
    </row>
    <row r="9" spans="1:12">
      <c r="B9" s="6" t="s">
        <v>5</v>
      </c>
      <c r="C9" s="7">
        <v>48124.46</v>
      </c>
      <c r="D9" s="7">
        <v>304147.23</v>
      </c>
      <c r="E9" s="7">
        <v>260924.39</v>
      </c>
      <c r="F9" s="7">
        <v>297692.78999999998</v>
      </c>
      <c r="G9" s="7">
        <v>359310.83</v>
      </c>
      <c r="H9" s="7">
        <v>354883</v>
      </c>
      <c r="I9" s="7"/>
      <c r="J9" s="7"/>
      <c r="K9" s="8">
        <f>+C9+D9+E9+F9+I9+G9</f>
        <v>1270199.7000000002</v>
      </c>
      <c r="L9" s="5"/>
    </row>
    <row r="10" spans="1:12">
      <c r="B10" s="9" t="str">
        <f>+'RESUMEN POR AÑO'!B12</f>
        <v>ROMERIA PLAZA - LOCALES</v>
      </c>
      <c r="C10" s="10"/>
      <c r="D10" s="10"/>
      <c r="E10" s="10"/>
      <c r="F10" s="10"/>
      <c r="G10" s="10"/>
      <c r="H10" s="10"/>
      <c r="I10" s="10"/>
      <c r="J10" s="10">
        <f>+'RESUMEN POR AÑO'!E12</f>
        <v>250180.24</v>
      </c>
      <c r="K10" s="12"/>
      <c r="L10" s="5"/>
    </row>
    <row r="11" spans="1:12">
      <c r="B11" s="9" t="str">
        <f>+'RESUMEN POR AÑO'!B40</f>
        <v>ROMERIA PLAZA - OFICINAS</v>
      </c>
      <c r="C11" s="10"/>
      <c r="D11" s="10"/>
      <c r="E11" s="10"/>
      <c r="F11" s="10"/>
      <c r="G11" s="10"/>
      <c r="H11" s="10"/>
      <c r="I11" s="10"/>
      <c r="J11" s="10">
        <f>+'RESUMEN POR AÑO'!E40</f>
        <v>2300</v>
      </c>
      <c r="K11" s="12"/>
      <c r="L11" s="5"/>
    </row>
    <row r="12" spans="1:12">
      <c r="B12" s="9" t="s">
        <v>6</v>
      </c>
      <c r="C12" s="10">
        <v>69432.929999999993</v>
      </c>
      <c r="D12" s="10">
        <v>14754.04</v>
      </c>
      <c r="E12" s="10">
        <v>11340.78</v>
      </c>
      <c r="F12" s="11">
        <v>11640.6</v>
      </c>
      <c r="G12" s="11">
        <v>22918.080000000002</v>
      </c>
      <c r="H12" s="10">
        <v>20310</v>
      </c>
      <c r="I12" s="10"/>
      <c r="J12" s="10">
        <f>+'RESUMEN POR AÑO'!D42</f>
        <v>0</v>
      </c>
      <c r="K12" s="12">
        <f>SUM(C12:I12)</f>
        <v>150396.43</v>
      </c>
      <c r="L12" s="5"/>
    </row>
    <row r="13" spans="1:12">
      <c r="B13" s="9" t="s">
        <v>7</v>
      </c>
      <c r="C13" s="10">
        <v>10549.04</v>
      </c>
      <c r="D13" s="10">
        <v>48405.7</v>
      </c>
      <c r="E13" s="10">
        <v>0</v>
      </c>
      <c r="F13" s="10">
        <v>0</v>
      </c>
      <c r="G13" s="10"/>
      <c r="H13" s="10"/>
      <c r="I13" s="10"/>
      <c r="J13" s="10"/>
      <c r="K13" s="12">
        <f>SUM(C13:I13)</f>
        <v>58954.74</v>
      </c>
      <c r="L13" s="5"/>
    </row>
    <row r="14" spans="1:12">
      <c r="B14" s="9" t="s">
        <v>8</v>
      </c>
      <c r="C14" s="10">
        <v>-2568.73</v>
      </c>
      <c r="D14" s="10">
        <v>-42914</v>
      </c>
      <c r="E14" s="10">
        <v>-118410.89</v>
      </c>
      <c r="F14" s="10">
        <v>-100255.5</v>
      </c>
      <c r="G14" s="10">
        <v>-56483.23</v>
      </c>
      <c r="H14" s="10">
        <v>-505.42</v>
      </c>
      <c r="I14" s="10"/>
      <c r="J14" s="10">
        <f>+'RESUMEN POR AÑO'!E44</f>
        <v>0</v>
      </c>
      <c r="K14" s="12">
        <f>SUM(C14:I14)</f>
        <v>-321137.76999999996</v>
      </c>
      <c r="L14" s="5"/>
    </row>
    <row r="15" spans="1:12" ht="6" customHeight="1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5"/>
    </row>
    <row r="16" spans="1:12">
      <c r="B16" s="15" t="s">
        <v>4</v>
      </c>
      <c r="C16" s="16">
        <f>SUM(C9:C15)</f>
        <v>125537.7</v>
      </c>
      <c r="D16" s="16">
        <f>SUM(D9:D15)</f>
        <v>324392.96999999997</v>
      </c>
      <c r="E16" s="16">
        <f>SUM(E9:E15)</f>
        <v>153854.28000000003</v>
      </c>
      <c r="F16" s="16">
        <f>SUM(F9:F15)</f>
        <v>209077.88999999996</v>
      </c>
      <c r="G16" s="16">
        <f>SUM(G9:G15)</f>
        <v>325745.68000000005</v>
      </c>
      <c r="H16" s="16">
        <f>SUM(H9:H15)</f>
        <v>374687.58</v>
      </c>
      <c r="I16" s="16">
        <f>SUM(I9:I15)</f>
        <v>0</v>
      </c>
      <c r="J16" s="16">
        <f>SUM(J9:J15)</f>
        <v>252480.24</v>
      </c>
      <c r="K16" s="16">
        <f>SUM(K9:K15)</f>
        <v>1158413.1000000001</v>
      </c>
      <c r="L16" s="5"/>
    </row>
    <row r="17" spans="2:13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9" spans="2:13">
      <c r="B19" s="3" t="s">
        <v>9</v>
      </c>
    </row>
    <row r="20" spans="2:13" ht="9" customHeight="1">
      <c r="B20" s="17"/>
    </row>
    <row r="21" spans="2:13">
      <c r="B21" s="17" t="s">
        <v>10</v>
      </c>
    </row>
    <row r="22" spans="2:13" ht="8.25" customHeight="1">
      <c r="B22" s="4"/>
    </row>
    <row r="23" spans="2:13">
      <c r="B23" s="18" t="s">
        <v>11</v>
      </c>
      <c r="C23" s="19">
        <f>+'[11]OBRA CONSTRUCCION (4)'!K48</f>
        <v>822289.54900430655</v>
      </c>
      <c r="D23" s="20"/>
      <c r="E23" s="21"/>
      <c r="F23" s="21"/>
      <c r="G23" s="21"/>
      <c r="H23" s="21"/>
      <c r="I23" s="21"/>
      <c r="J23" s="21">
        <f>+'RESUMEN POR AÑO'!E51</f>
        <v>0</v>
      </c>
      <c r="K23" s="20">
        <f>SUM(C23:E23)</f>
        <v>822289.54900430655</v>
      </c>
    </row>
    <row r="24" spans="2:13">
      <c r="B24" s="22" t="s">
        <v>12</v>
      </c>
      <c r="C24" s="23">
        <f>+'[11]OBRA CONSTRUCCION (4)'!G48+'[11]OBRA CONSTRUCCION (4)'!H48+'[11]OBRA CONSTRUCCION (4)'!I48+'[11]OBRA CONSTRUCCION (4)'!J48</f>
        <v>3425901.307983879</v>
      </c>
      <c r="D24" s="24"/>
      <c r="E24" s="25"/>
      <c r="F24" s="25">
        <v>49107.03</v>
      </c>
      <c r="G24" s="25"/>
      <c r="H24" s="25"/>
      <c r="I24" s="25"/>
      <c r="J24" s="25">
        <f>+'RESUMEN POR AÑO'!E52</f>
        <v>0</v>
      </c>
      <c r="K24" s="24">
        <f>SUM(C24:I24)</f>
        <v>3475008.3379838788</v>
      </c>
    </row>
    <row r="25" spans="2:13" ht="6" customHeight="1"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5"/>
    </row>
    <row r="26" spans="2:13">
      <c r="B26" s="15" t="s">
        <v>4</v>
      </c>
      <c r="C26" s="16">
        <f>SUM(C20:C25)</f>
        <v>4248190.856988186</v>
      </c>
      <c r="D26" s="16">
        <f>SUM(D20:D25)</f>
        <v>0</v>
      </c>
      <c r="E26" s="16">
        <f>SUM(E20:E25)</f>
        <v>0</v>
      </c>
      <c r="F26" s="16">
        <f>SUM(F20:F25)</f>
        <v>49107.03</v>
      </c>
      <c r="G26" s="16"/>
      <c r="H26" s="16"/>
      <c r="I26" s="16">
        <f>SUM(I20:I25)</f>
        <v>0</v>
      </c>
      <c r="J26" s="16"/>
      <c r="K26" s="16">
        <f>+K23+K24</f>
        <v>4297297.8869881853</v>
      </c>
      <c r="M26" s="26"/>
    </row>
    <row r="28" spans="2:13">
      <c r="B28" s="17" t="s">
        <v>13</v>
      </c>
    </row>
    <row r="29" spans="2:13" ht="6.75" customHeight="1">
      <c r="B29" s="27"/>
      <c r="C29" s="20"/>
      <c r="D29" s="20"/>
      <c r="E29" s="21"/>
      <c r="F29" s="21"/>
      <c r="G29" s="21"/>
      <c r="H29" s="21"/>
      <c r="I29" s="21"/>
      <c r="J29" s="21"/>
      <c r="K29" s="20"/>
    </row>
    <row r="30" spans="2:13">
      <c r="B30" s="22" t="s">
        <v>14</v>
      </c>
      <c r="C30" s="28">
        <v>58624.28</v>
      </c>
      <c r="D30" s="28">
        <v>46452.26</v>
      </c>
      <c r="E30" s="29">
        <v>28788.89</v>
      </c>
      <c r="F30" s="29">
        <v>25230.99</v>
      </c>
      <c r="G30" s="29">
        <f>2248.74+55648.28</f>
        <v>57897.02</v>
      </c>
      <c r="H30" s="30">
        <v>57377.839999999975</v>
      </c>
      <c r="I30" s="30">
        <v>47740.13</v>
      </c>
      <c r="J30" s="30">
        <f>+'RESUMEN POR AÑO'!D58</f>
        <v>25230.99</v>
      </c>
      <c r="K30" s="28">
        <f t="shared" ref="K30:K41" si="0">SUM(C30:I30)</f>
        <v>322111.40999999997</v>
      </c>
    </row>
    <row r="31" spans="2:13">
      <c r="B31" s="22" t="s">
        <v>15</v>
      </c>
      <c r="C31" s="28">
        <v>24162.89</v>
      </c>
      <c r="D31" s="28">
        <v>35373.47</v>
      </c>
      <c r="E31" s="29">
        <v>12147.42</v>
      </c>
      <c r="F31" s="29">
        <v>3959.33</v>
      </c>
      <c r="G31" s="30">
        <v>8535.5399999999991</v>
      </c>
      <c r="H31" s="30">
        <v>7289.2399999999971</v>
      </c>
      <c r="I31" s="30">
        <v>0</v>
      </c>
      <c r="J31" s="30">
        <f>+'RESUMEN POR AÑO'!D59</f>
        <v>3959.33</v>
      </c>
      <c r="K31" s="28">
        <f t="shared" si="0"/>
        <v>91467.889999999985</v>
      </c>
    </row>
    <row r="32" spans="2:13">
      <c r="B32" s="22" t="s">
        <v>16</v>
      </c>
      <c r="C32" s="28"/>
      <c r="D32" s="28">
        <v>55372.04</v>
      </c>
      <c r="E32" s="29">
        <v>40343.43</v>
      </c>
      <c r="F32" s="29">
        <v>21244.62</v>
      </c>
      <c r="G32" s="29">
        <v>30948.12</v>
      </c>
      <c r="H32" s="30">
        <v>54381.89</v>
      </c>
      <c r="I32" s="30">
        <v>38544.589999999997</v>
      </c>
      <c r="J32" s="30">
        <f>+'RESUMEN POR AÑO'!D60</f>
        <v>21244.62</v>
      </c>
      <c r="K32" s="28">
        <f t="shared" si="0"/>
        <v>240834.68999999997</v>
      </c>
    </row>
    <row r="33" spans="2:12">
      <c r="B33" s="22" t="s">
        <v>17</v>
      </c>
      <c r="C33" s="28">
        <v>117725.1</v>
      </c>
      <c r="D33" s="28">
        <f>+'[11]Gtos Financieros'!E66</f>
        <v>75508.34</v>
      </c>
      <c r="E33" s="29">
        <v>59342.16</v>
      </c>
      <c r="F33" s="29">
        <v>38466.870000000003</v>
      </c>
      <c r="G33" s="29">
        <v>11383.760000000002</v>
      </c>
      <c r="H33" s="30"/>
      <c r="I33" s="30">
        <v>0</v>
      </c>
      <c r="J33" s="30">
        <f>+'RESUMEN POR AÑO'!D61</f>
        <v>38466.870000000003</v>
      </c>
      <c r="K33" s="28">
        <f t="shared" si="0"/>
        <v>302426.23000000004</v>
      </c>
    </row>
    <row r="34" spans="2:12">
      <c r="B34" s="22" t="s">
        <v>18</v>
      </c>
      <c r="C34" s="28">
        <v>2090</v>
      </c>
      <c r="D34" s="28">
        <v>6434.72</v>
      </c>
      <c r="E34" s="29">
        <v>2033</v>
      </c>
      <c r="F34" s="29">
        <f>1386.8+35.89</f>
        <v>1422.69</v>
      </c>
      <c r="G34" s="31">
        <v>1753.7700000000002</v>
      </c>
      <c r="H34" s="30">
        <v>1268.82</v>
      </c>
      <c r="I34" s="30"/>
      <c r="J34" s="30">
        <f>+'RESUMEN POR AÑO'!D62</f>
        <v>1422.69</v>
      </c>
      <c r="K34" s="28">
        <f t="shared" si="0"/>
        <v>15003.000000000002</v>
      </c>
    </row>
    <row r="35" spans="2:12">
      <c r="B35" s="22" t="s">
        <v>19</v>
      </c>
      <c r="C35" s="28">
        <v>16021.87</v>
      </c>
      <c r="D35" s="28">
        <v>24986.26</v>
      </c>
      <c r="E35" s="29"/>
      <c r="F35" s="29"/>
      <c r="G35" s="29"/>
      <c r="H35" s="30"/>
      <c r="I35" s="30"/>
      <c r="J35" s="30">
        <f>+'RESUMEN POR AÑO'!D63</f>
        <v>0</v>
      </c>
      <c r="K35" s="28">
        <f t="shared" si="0"/>
        <v>41008.129999999997</v>
      </c>
    </row>
    <row r="36" spans="2:12">
      <c r="B36" s="22" t="s">
        <v>20</v>
      </c>
      <c r="C36" s="28">
        <v>11269.88</v>
      </c>
      <c r="D36" s="28">
        <v>4811.28</v>
      </c>
      <c r="E36" s="29"/>
      <c r="F36" s="29"/>
      <c r="G36" s="29"/>
      <c r="H36" s="30">
        <v>1712.48</v>
      </c>
      <c r="I36" s="30"/>
      <c r="J36" s="30">
        <f>+'RESUMEN POR AÑO'!D64</f>
        <v>0</v>
      </c>
      <c r="K36" s="28">
        <f t="shared" si="0"/>
        <v>17793.64</v>
      </c>
    </row>
    <row r="37" spans="2:12">
      <c r="B37" s="22" t="s">
        <v>21</v>
      </c>
      <c r="C37" s="28">
        <f>3976+1232+3445.87+3550</f>
        <v>12203.869999999999</v>
      </c>
      <c r="D37" s="28">
        <v>14170</v>
      </c>
      <c r="E37" s="29"/>
      <c r="F37" s="29"/>
      <c r="G37" s="29"/>
      <c r="H37" s="30">
        <v>98.45</v>
      </c>
      <c r="I37" s="30"/>
      <c r="J37" s="30">
        <f>+'RESUMEN POR AÑO'!D65</f>
        <v>0</v>
      </c>
      <c r="K37" s="28">
        <f t="shared" si="0"/>
        <v>26472.32</v>
      </c>
    </row>
    <row r="38" spans="2:12">
      <c r="B38" s="22" t="s">
        <v>22</v>
      </c>
      <c r="C38" s="28">
        <v>3745</v>
      </c>
      <c r="D38" s="28">
        <v>16342.52</v>
      </c>
      <c r="E38" s="29">
        <v>6682.94</v>
      </c>
      <c r="F38" s="29">
        <v>9087.81</v>
      </c>
      <c r="G38" s="29"/>
      <c r="H38" s="30">
        <v>7310.13</v>
      </c>
      <c r="I38" s="30"/>
      <c r="J38" s="30">
        <f>+'RESUMEN POR AÑO'!D66</f>
        <v>9087.81</v>
      </c>
      <c r="K38" s="28">
        <f t="shared" si="0"/>
        <v>43168.399999999994</v>
      </c>
    </row>
    <row r="39" spans="2:12">
      <c r="B39" s="22" t="s">
        <v>23</v>
      </c>
      <c r="C39" s="28">
        <v>7178</v>
      </c>
      <c r="D39" s="28"/>
      <c r="E39" s="29"/>
      <c r="F39" s="29"/>
      <c r="G39" s="29"/>
      <c r="H39" s="30"/>
      <c r="I39" s="30"/>
      <c r="J39" s="30">
        <f>+'RESUMEN POR AÑO'!D67</f>
        <v>0</v>
      </c>
      <c r="K39" s="28">
        <f t="shared" si="0"/>
        <v>7178</v>
      </c>
    </row>
    <row r="40" spans="2:12">
      <c r="B40" s="22" t="s">
        <v>24</v>
      </c>
      <c r="C40" s="28">
        <v>7267.87</v>
      </c>
      <c r="D40" s="28">
        <v>4696.8100000000004</v>
      </c>
      <c r="E40" s="29">
        <v>8204.4</v>
      </c>
      <c r="F40" s="29">
        <v>291.76</v>
      </c>
      <c r="G40" s="29"/>
      <c r="H40" s="30">
        <v>293.10000000000002</v>
      </c>
      <c r="I40" s="30"/>
      <c r="J40" s="30">
        <f>+'RESUMEN POR AÑO'!D68</f>
        <v>291.76</v>
      </c>
      <c r="K40" s="28">
        <f t="shared" si="0"/>
        <v>20753.939999999999</v>
      </c>
    </row>
    <row r="41" spans="2:12">
      <c r="B41" s="22" t="s">
        <v>25</v>
      </c>
      <c r="C41" s="28"/>
      <c r="D41" s="28"/>
      <c r="E41" s="29"/>
      <c r="F41" s="29">
        <v>26960.799999999999</v>
      </c>
      <c r="G41" s="29">
        <f>2000.94+17360.24</f>
        <v>19361.18</v>
      </c>
      <c r="H41" s="30">
        <v>32404.14</v>
      </c>
      <c r="I41" s="30"/>
      <c r="J41" s="30">
        <f>+'RESUMEN POR AÑO'!D69</f>
        <v>26960.799999999999</v>
      </c>
      <c r="K41" s="28">
        <f t="shared" si="0"/>
        <v>78726.12</v>
      </c>
    </row>
    <row r="42" spans="2:12" ht="6" customHeight="1">
      <c r="B42" s="13"/>
      <c r="C42" s="14"/>
      <c r="D42" s="14"/>
      <c r="E42" s="14"/>
      <c r="F42" s="14"/>
      <c r="G42" s="14"/>
      <c r="H42" s="14"/>
      <c r="I42" s="14"/>
      <c r="J42" s="30">
        <f>+'RESUMEN POR AÑO'!D70</f>
        <v>0</v>
      </c>
      <c r="K42" s="14"/>
      <c r="L42" s="5"/>
    </row>
    <row r="43" spans="2:12">
      <c r="B43" s="32" t="s">
        <v>4</v>
      </c>
      <c r="C43" s="16">
        <f t="shared" ref="C43:J43" si="1">SUM(C30:C42)</f>
        <v>260288.76</v>
      </c>
      <c r="D43" s="16">
        <f t="shared" si="1"/>
        <v>284147.7</v>
      </c>
      <c r="E43" s="16">
        <f t="shared" si="1"/>
        <v>157542.24</v>
      </c>
      <c r="F43" s="16">
        <f t="shared" si="1"/>
        <v>126664.87</v>
      </c>
      <c r="G43" s="16">
        <f t="shared" si="1"/>
        <v>129879.39000000001</v>
      </c>
      <c r="H43" s="16">
        <f t="shared" si="1"/>
        <v>162136.08999999997</v>
      </c>
      <c r="I43" s="16">
        <f t="shared" si="1"/>
        <v>86284.72</v>
      </c>
      <c r="J43" s="16">
        <f t="shared" si="1"/>
        <v>126664.87</v>
      </c>
      <c r="K43" s="16">
        <f>SUM(K30:K42)</f>
        <v>1206943.77</v>
      </c>
    </row>
    <row r="45" spans="2:12">
      <c r="B45" s="33" t="s">
        <v>27</v>
      </c>
      <c r="C45" s="34">
        <f>+C16-C43</f>
        <v>-134751.06</v>
      </c>
      <c r="D45" s="34">
        <f t="shared" ref="D45:J45" si="2">+D16-D43</f>
        <v>40245.26999999996</v>
      </c>
      <c r="E45" s="34">
        <f t="shared" si="2"/>
        <v>-3687.9599999999627</v>
      </c>
      <c r="F45" s="34">
        <f t="shared" si="2"/>
        <v>82413.01999999996</v>
      </c>
      <c r="G45" s="34">
        <f t="shared" si="2"/>
        <v>195866.29000000004</v>
      </c>
      <c r="H45" s="34">
        <f t="shared" si="2"/>
        <v>212551.49000000005</v>
      </c>
      <c r="I45" s="34">
        <f t="shared" si="2"/>
        <v>-86284.72</v>
      </c>
      <c r="J45" s="34">
        <f t="shared" si="2"/>
        <v>125815.37</v>
      </c>
      <c r="K45" s="34">
        <f>SUM(C45:I45)</f>
        <v>306352.33000000007</v>
      </c>
    </row>
    <row r="46" spans="2:12" ht="9.75" customHeight="1">
      <c r="E46" s="33"/>
      <c r="F46" s="33"/>
      <c r="G46" s="33"/>
      <c r="H46" s="33"/>
      <c r="I46" s="33"/>
      <c r="J46" s="33"/>
      <c r="K46" s="34"/>
    </row>
    <row r="47" spans="2:12">
      <c r="I47" s="35"/>
      <c r="J47" s="35"/>
      <c r="K47" s="26"/>
    </row>
    <row r="48" spans="2:12" ht="6" customHeight="1"/>
    <row r="49" spans="9:11">
      <c r="I49" s="36"/>
      <c r="J49" s="36"/>
      <c r="K49" s="34"/>
    </row>
    <row r="51" spans="9:11">
      <c r="I51" s="33"/>
      <c r="J51" s="33"/>
      <c r="K51" s="37"/>
    </row>
    <row r="52" spans="9:11">
      <c r="I52" s="33"/>
      <c r="J52" s="33"/>
      <c r="K52" s="37"/>
    </row>
  </sheetData>
  <mergeCells count="12">
    <mergeCell ref="I7:I8"/>
    <mergeCell ref="K7:K8"/>
    <mergeCell ref="J7:J8"/>
    <mergeCell ref="B2:K2"/>
    <mergeCell ref="A1:K1"/>
    <mergeCell ref="B7:B8"/>
    <mergeCell ref="C7:C8"/>
    <mergeCell ref="D7:D8"/>
    <mergeCell ref="E7:E8"/>
    <mergeCell ref="F7:F8"/>
    <mergeCell ref="G7:G8"/>
    <mergeCell ref="H7:H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06945-4CB2-410D-9A53-A44EABB4A2D5}">
  <dimension ref="A2:K36"/>
  <sheetViews>
    <sheetView tabSelected="1" workbookViewId="0">
      <selection activeCell="G18" sqref="G18"/>
    </sheetView>
  </sheetViews>
  <sheetFormatPr baseColWidth="10" defaultRowHeight="15"/>
  <cols>
    <col min="1" max="1" width="3.42578125" customWidth="1"/>
    <col min="2" max="2" width="24.42578125" customWidth="1"/>
    <col min="3" max="3" width="11.7109375" customWidth="1"/>
    <col min="4" max="8" width="9.140625" customWidth="1"/>
    <col min="9" max="9" width="10.42578125" bestFit="1" customWidth="1"/>
    <col min="10" max="244" width="9.140625" customWidth="1"/>
    <col min="245" max="245" width="3.42578125" customWidth="1"/>
    <col min="246" max="246" width="20.7109375" customWidth="1"/>
    <col min="247" max="247" width="0.28515625" customWidth="1"/>
    <col min="248" max="248" width="5" customWidth="1"/>
    <col min="249" max="249" width="10.42578125" customWidth="1"/>
    <col min="250" max="250" width="2.140625" customWidth="1"/>
    <col min="251" max="251" width="3.5703125" customWidth="1"/>
    <col min="252" max="253" width="11.7109375" customWidth="1"/>
    <col min="254" max="254" width="5.7109375" customWidth="1"/>
    <col min="255" max="255" width="6" customWidth="1"/>
    <col min="256" max="256" width="5.42578125" customWidth="1"/>
    <col min="257" max="257" width="10.42578125" customWidth="1"/>
    <col min="258" max="258" width="3.42578125" customWidth="1"/>
    <col min="259" max="500" width="9.140625" customWidth="1"/>
    <col min="501" max="501" width="3.42578125" customWidth="1"/>
    <col min="502" max="502" width="20.7109375" customWidth="1"/>
    <col min="503" max="503" width="0.28515625" customWidth="1"/>
    <col min="504" max="504" width="5" customWidth="1"/>
    <col min="505" max="505" width="10.42578125" customWidth="1"/>
    <col min="506" max="506" width="2.140625" customWidth="1"/>
    <col min="507" max="507" width="3.5703125" customWidth="1"/>
    <col min="508" max="509" width="11.7109375" customWidth="1"/>
    <col min="510" max="510" width="5.7109375" customWidth="1"/>
    <col min="511" max="511" width="6" customWidth="1"/>
    <col min="512" max="512" width="5.42578125" customWidth="1"/>
    <col min="513" max="513" width="10.42578125" customWidth="1"/>
    <col min="514" max="514" width="3.42578125" customWidth="1"/>
    <col min="515" max="756" width="9.140625" customWidth="1"/>
    <col min="757" max="757" width="3.42578125" customWidth="1"/>
    <col min="758" max="758" width="20.7109375" customWidth="1"/>
    <col min="759" max="759" width="0.28515625" customWidth="1"/>
    <col min="760" max="760" width="5" customWidth="1"/>
    <col min="761" max="761" width="10.42578125" customWidth="1"/>
    <col min="762" max="762" width="2.140625" customWidth="1"/>
    <col min="763" max="763" width="3.5703125" customWidth="1"/>
    <col min="764" max="765" width="11.7109375" customWidth="1"/>
    <col min="766" max="766" width="5.7109375" customWidth="1"/>
    <col min="767" max="767" width="6" customWidth="1"/>
    <col min="768" max="768" width="5.42578125" customWidth="1"/>
    <col min="769" max="769" width="10.42578125" customWidth="1"/>
    <col min="770" max="770" width="3.42578125" customWidth="1"/>
    <col min="771" max="1012" width="9.140625" customWidth="1"/>
    <col min="1013" max="1013" width="3.42578125" customWidth="1"/>
    <col min="1014" max="1014" width="20.7109375" customWidth="1"/>
    <col min="1015" max="1015" width="0.28515625" customWidth="1"/>
    <col min="1016" max="1016" width="5" customWidth="1"/>
    <col min="1017" max="1017" width="10.42578125" customWidth="1"/>
    <col min="1018" max="1018" width="2.140625" customWidth="1"/>
    <col min="1019" max="1019" width="3.5703125" customWidth="1"/>
    <col min="1020" max="1021" width="11.7109375" customWidth="1"/>
    <col min="1022" max="1022" width="5.7109375" customWidth="1"/>
    <col min="1023" max="1023" width="6" customWidth="1"/>
    <col min="1024" max="1024" width="5.42578125" customWidth="1"/>
    <col min="1025" max="1025" width="10.42578125" customWidth="1"/>
    <col min="1026" max="1026" width="3.42578125" customWidth="1"/>
    <col min="1027" max="1268" width="9.140625" customWidth="1"/>
    <col min="1269" max="1269" width="3.42578125" customWidth="1"/>
    <col min="1270" max="1270" width="20.7109375" customWidth="1"/>
    <col min="1271" max="1271" width="0.28515625" customWidth="1"/>
    <col min="1272" max="1272" width="5" customWidth="1"/>
    <col min="1273" max="1273" width="10.42578125" customWidth="1"/>
    <col min="1274" max="1274" width="2.140625" customWidth="1"/>
    <col min="1275" max="1275" width="3.5703125" customWidth="1"/>
    <col min="1276" max="1277" width="11.7109375" customWidth="1"/>
    <col min="1278" max="1278" width="5.7109375" customWidth="1"/>
    <col min="1279" max="1279" width="6" customWidth="1"/>
    <col min="1280" max="1280" width="5.42578125" customWidth="1"/>
    <col min="1281" max="1281" width="10.42578125" customWidth="1"/>
    <col min="1282" max="1282" width="3.42578125" customWidth="1"/>
    <col min="1283" max="1524" width="9.140625" customWidth="1"/>
    <col min="1525" max="1525" width="3.42578125" customWidth="1"/>
    <col min="1526" max="1526" width="20.7109375" customWidth="1"/>
    <col min="1527" max="1527" width="0.28515625" customWidth="1"/>
    <col min="1528" max="1528" width="5" customWidth="1"/>
    <col min="1529" max="1529" width="10.42578125" customWidth="1"/>
    <col min="1530" max="1530" width="2.140625" customWidth="1"/>
    <col min="1531" max="1531" width="3.5703125" customWidth="1"/>
    <col min="1532" max="1533" width="11.7109375" customWidth="1"/>
    <col min="1534" max="1534" width="5.7109375" customWidth="1"/>
    <col min="1535" max="1535" width="6" customWidth="1"/>
    <col min="1536" max="1536" width="5.42578125" customWidth="1"/>
    <col min="1537" max="1537" width="10.42578125" customWidth="1"/>
    <col min="1538" max="1538" width="3.42578125" customWidth="1"/>
    <col min="1539" max="1780" width="9.140625" customWidth="1"/>
    <col min="1781" max="1781" width="3.42578125" customWidth="1"/>
    <col min="1782" max="1782" width="20.7109375" customWidth="1"/>
    <col min="1783" max="1783" width="0.28515625" customWidth="1"/>
    <col min="1784" max="1784" width="5" customWidth="1"/>
    <col min="1785" max="1785" width="10.42578125" customWidth="1"/>
    <col min="1786" max="1786" width="2.140625" customWidth="1"/>
    <col min="1787" max="1787" width="3.5703125" customWidth="1"/>
    <col min="1788" max="1789" width="11.7109375" customWidth="1"/>
    <col min="1790" max="1790" width="5.7109375" customWidth="1"/>
    <col min="1791" max="1791" width="6" customWidth="1"/>
    <col min="1792" max="1792" width="5.42578125" customWidth="1"/>
    <col min="1793" max="1793" width="10.42578125" customWidth="1"/>
    <col min="1794" max="1794" width="3.42578125" customWidth="1"/>
    <col min="1795" max="2036" width="9.140625" customWidth="1"/>
    <col min="2037" max="2037" width="3.42578125" customWidth="1"/>
    <col min="2038" max="2038" width="20.7109375" customWidth="1"/>
    <col min="2039" max="2039" width="0.28515625" customWidth="1"/>
    <col min="2040" max="2040" width="5" customWidth="1"/>
    <col min="2041" max="2041" width="10.42578125" customWidth="1"/>
    <col min="2042" max="2042" width="2.140625" customWidth="1"/>
    <col min="2043" max="2043" width="3.5703125" customWidth="1"/>
    <col min="2044" max="2045" width="11.7109375" customWidth="1"/>
    <col min="2046" max="2046" width="5.7109375" customWidth="1"/>
    <col min="2047" max="2047" width="6" customWidth="1"/>
    <col min="2048" max="2048" width="5.42578125" customWidth="1"/>
    <col min="2049" max="2049" width="10.42578125" customWidth="1"/>
    <col min="2050" max="2050" width="3.42578125" customWidth="1"/>
    <col min="2051" max="2292" width="9.140625" customWidth="1"/>
    <col min="2293" max="2293" width="3.42578125" customWidth="1"/>
    <col min="2294" max="2294" width="20.7109375" customWidth="1"/>
    <col min="2295" max="2295" width="0.28515625" customWidth="1"/>
    <col min="2296" max="2296" width="5" customWidth="1"/>
    <col min="2297" max="2297" width="10.42578125" customWidth="1"/>
    <col min="2298" max="2298" width="2.140625" customWidth="1"/>
    <col min="2299" max="2299" width="3.5703125" customWidth="1"/>
    <col min="2300" max="2301" width="11.7109375" customWidth="1"/>
    <col min="2302" max="2302" width="5.7109375" customWidth="1"/>
    <col min="2303" max="2303" width="6" customWidth="1"/>
    <col min="2304" max="2304" width="5.42578125" customWidth="1"/>
    <col min="2305" max="2305" width="10.42578125" customWidth="1"/>
    <col min="2306" max="2306" width="3.42578125" customWidth="1"/>
    <col min="2307" max="2548" width="9.140625" customWidth="1"/>
    <col min="2549" max="2549" width="3.42578125" customWidth="1"/>
    <col min="2550" max="2550" width="20.7109375" customWidth="1"/>
    <col min="2551" max="2551" width="0.28515625" customWidth="1"/>
    <col min="2552" max="2552" width="5" customWidth="1"/>
    <col min="2553" max="2553" width="10.42578125" customWidth="1"/>
    <col min="2554" max="2554" width="2.140625" customWidth="1"/>
    <col min="2555" max="2555" width="3.5703125" customWidth="1"/>
    <col min="2556" max="2557" width="11.7109375" customWidth="1"/>
    <col min="2558" max="2558" width="5.7109375" customWidth="1"/>
    <col min="2559" max="2559" width="6" customWidth="1"/>
    <col min="2560" max="2560" width="5.42578125" customWidth="1"/>
    <col min="2561" max="2561" width="10.42578125" customWidth="1"/>
    <col min="2562" max="2562" width="3.42578125" customWidth="1"/>
    <col min="2563" max="2804" width="9.140625" customWidth="1"/>
    <col min="2805" max="2805" width="3.42578125" customWidth="1"/>
    <col min="2806" max="2806" width="20.7109375" customWidth="1"/>
    <col min="2807" max="2807" width="0.28515625" customWidth="1"/>
    <col min="2808" max="2808" width="5" customWidth="1"/>
    <col min="2809" max="2809" width="10.42578125" customWidth="1"/>
    <col min="2810" max="2810" width="2.140625" customWidth="1"/>
    <col min="2811" max="2811" width="3.5703125" customWidth="1"/>
    <col min="2812" max="2813" width="11.7109375" customWidth="1"/>
    <col min="2814" max="2814" width="5.7109375" customWidth="1"/>
    <col min="2815" max="2815" width="6" customWidth="1"/>
    <col min="2816" max="2816" width="5.42578125" customWidth="1"/>
    <col min="2817" max="2817" width="10.42578125" customWidth="1"/>
    <col min="2818" max="2818" width="3.42578125" customWidth="1"/>
    <col min="2819" max="3060" width="9.140625" customWidth="1"/>
    <col min="3061" max="3061" width="3.42578125" customWidth="1"/>
    <col min="3062" max="3062" width="20.7109375" customWidth="1"/>
    <col min="3063" max="3063" width="0.28515625" customWidth="1"/>
    <col min="3064" max="3064" width="5" customWidth="1"/>
    <col min="3065" max="3065" width="10.42578125" customWidth="1"/>
    <col min="3066" max="3066" width="2.140625" customWidth="1"/>
    <col min="3067" max="3067" width="3.5703125" customWidth="1"/>
    <col min="3068" max="3069" width="11.7109375" customWidth="1"/>
    <col min="3070" max="3070" width="5.7109375" customWidth="1"/>
    <col min="3071" max="3071" width="6" customWidth="1"/>
    <col min="3072" max="3072" width="5.42578125" customWidth="1"/>
    <col min="3073" max="3073" width="10.42578125" customWidth="1"/>
    <col min="3074" max="3074" width="3.42578125" customWidth="1"/>
    <col min="3075" max="3316" width="9.140625" customWidth="1"/>
    <col min="3317" max="3317" width="3.42578125" customWidth="1"/>
    <col min="3318" max="3318" width="20.7109375" customWidth="1"/>
    <col min="3319" max="3319" width="0.28515625" customWidth="1"/>
    <col min="3320" max="3320" width="5" customWidth="1"/>
    <col min="3321" max="3321" width="10.42578125" customWidth="1"/>
    <col min="3322" max="3322" width="2.140625" customWidth="1"/>
    <col min="3323" max="3323" width="3.5703125" customWidth="1"/>
    <col min="3324" max="3325" width="11.7109375" customWidth="1"/>
    <col min="3326" max="3326" width="5.7109375" customWidth="1"/>
    <col min="3327" max="3327" width="6" customWidth="1"/>
    <col min="3328" max="3328" width="5.42578125" customWidth="1"/>
    <col min="3329" max="3329" width="10.42578125" customWidth="1"/>
    <col min="3330" max="3330" width="3.42578125" customWidth="1"/>
    <col min="3331" max="3572" width="9.140625" customWidth="1"/>
    <col min="3573" max="3573" width="3.42578125" customWidth="1"/>
    <col min="3574" max="3574" width="20.7109375" customWidth="1"/>
    <col min="3575" max="3575" width="0.28515625" customWidth="1"/>
    <col min="3576" max="3576" width="5" customWidth="1"/>
    <col min="3577" max="3577" width="10.42578125" customWidth="1"/>
    <col min="3578" max="3578" width="2.140625" customWidth="1"/>
    <col min="3579" max="3579" width="3.5703125" customWidth="1"/>
    <col min="3580" max="3581" width="11.7109375" customWidth="1"/>
    <col min="3582" max="3582" width="5.7109375" customWidth="1"/>
    <col min="3583" max="3583" width="6" customWidth="1"/>
    <col min="3584" max="3584" width="5.42578125" customWidth="1"/>
    <col min="3585" max="3585" width="10.42578125" customWidth="1"/>
    <col min="3586" max="3586" width="3.42578125" customWidth="1"/>
    <col min="3587" max="3828" width="9.140625" customWidth="1"/>
    <col min="3829" max="3829" width="3.42578125" customWidth="1"/>
    <col min="3830" max="3830" width="20.7109375" customWidth="1"/>
    <col min="3831" max="3831" width="0.28515625" customWidth="1"/>
    <col min="3832" max="3832" width="5" customWidth="1"/>
    <col min="3833" max="3833" width="10.42578125" customWidth="1"/>
    <col min="3834" max="3834" width="2.140625" customWidth="1"/>
    <col min="3835" max="3835" width="3.5703125" customWidth="1"/>
    <col min="3836" max="3837" width="11.7109375" customWidth="1"/>
    <col min="3838" max="3838" width="5.7109375" customWidth="1"/>
    <col min="3839" max="3839" width="6" customWidth="1"/>
    <col min="3840" max="3840" width="5.42578125" customWidth="1"/>
    <col min="3841" max="3841" width="10.42578125" customWidth="1"/>
    <col min="3842" max="3842" width="3.42578125" customWidth="1"/>
    <col min="3843" max="4084" width="9.140625" customWidth="1"/>
    <col min="4085" max="4085" width="3.42578125" customWidth="1"/>
    <col min="4086" max="4086" width="20.7109375" customWidth="1"/>
    <col min="4087" max="4087" width="0.28515625" customWidth="1"/>
    <col min="4088" max="4088" width="5" customWidth="1"/>
    <col min="4089" max="4089" width="10.42578125" customWidth="1"/>
    <col min="4090" max="4090" width="2.140625" customWidth="1"/>
    <col min="4091" max="4091" width="3.5703125" customWidth="1"/>
    <col min="4092" max="4093" width="11.7109375" customWidth="1"/>
    <col min="4094" max="4094" width="5.7109375" customWidth="1"/>
    <col min="4095" max="4095" width="6" customWidth="1"/>
    <col min="4096" max="4096" width="5.42578125" customWidth="1"/>
    <col min="4097" max="4097" width="10.42578125" customWidth="1"/>
    <col min="4098" max="4098" width="3.42578125" customWidth="1"/>
    <col min="4099" max="4340" width="9.140625" customWidth="1"/>
    <col min="4341" max="4341" width="3.42578125" customWidth="1"/>
    <col min="4342" max="4342" width="20.7109375" customWidth="1"/>
    <col min="4343" max="4343" width="0.28515625" customWidth="1"/>
    <col min="4344" max="4344" width="5" customWidth="1"/>
    <col min="4345" max="4345" width="10.42578125" customWidth="1"/>
    <col min="4346" max="4346" width="2.140625" customWidth="1"/>
    <col min="4347" max="4347" width="3.5703125" customWidth="1"/>
    <col min="4348" max="4349" width="11.7109375" customWidth="1"/>
    <col min="4350" max="4350" width="5.7109375" customWidth="1"/>
    <col min="4351" max="4351" width="6" customWidth="1"/>
    <col min="4352" max="4352" width="5.42578125" customWidth="1"/>
    <col min="4353" max="4353" width="10.42578125" customWidth="1"/>
    <col min="4354" max="4354" width="3.42578125" customWidth="1"/>
    <col min="4355" max="4596" width="9.140625" customWidth="1"/>
    <col min="4597" max="4597" width="3.42578125" customWidth="1"/>
    <col min="4598" max="4598" width="20.7109375" customWidth="1"/>
    <col min="4599" max="4599" width="0.28515625" customWidth="1"/>
    <col min="4600" max="4600" width="5" customWidth="1"/>
    <col min="4601" max="4601" width="10.42578125" customWidth="1"/>
    <col min="4602" max="4602" width="2.140625" customWidth="1"/>
    <col min="4603" max="4603" width="3.5703125" customWidth="1"/>
    <col min="4604" max="4605" width="11.7109375" customWidth="1"/>
    <col min="4606" max="4606" width="5.7109375" customWidth="1"/>
    <col min="4607" max="4607" width="6" customWidth="1"/>
    <col min="4608" max="4608" width="5.42578125" customWidth="1"/>
    <col min="4609" max="4609" width="10.42578125" customWidth="1"/>
    <col min="4610" max="4610" width="3.42578125" customWidth="1"/>
    <col min="4611" max="4852" width="9.140625" customWidth="1"/>
    <col min="4853" max="4853" width="3.42578125" customWidth="1"/>
    <col min="4854" max="4854" width="20.7109375" customWidth="1"/>
    <col min="4855" max="4855" width="0.28515625" customWidth="1"/>
    <col min="4856" max="4856" width="5" customWidth="1"/>
    <col min="4857" max="4857" width="10.42578125" customWidth="1"/>
    <col min="4858" max="4858" width="2.140625" customWidth="1"/>
    <col min="4859" max="4859" width="3.5703125" customWidth="1"/>
    <col min="4860" max="4861" width="11.7109375" customWidth="1"/>
    <col min="4862" max="4862" width="5.7109375" customWidth="1"/>
    <col min="4863" max="4863" width="6" customWidth="1"/>
    <col min="4864" max="4864" width="5.42578125" customWidth="1"/>
    <col min="4865" max="4865" width="10.42578125" customWidth="1"/>
    <col min="4866" max="4866" width="3.42578125" customWidth="1"/>
    <col min="4867" max="5108" width="9.140625" customWidth="1"/>
    <col min="5109" max="5109" width="3.42578125" customWidth="1"/>
    <col min="5110" max="5110" width="20.7109375" customWidth="1"/>
    <col min="5111" max="5111" width="0.28515625" customWidth="1"/>
    <col min="5112" max="5112" width="5" customWidth="1"/>
    <col min="5113" max="5113" width="10.42578125" customWidth="1"/>
    <col min="5114" max="5114" width="2.140625" customWidth="1"/>
    <col min="5115" max="5115" width="3.5703125" customWidth="1"/>
    <col min="5116" max="5117" width="11.7109375" customWidth="1"/>
    <col min="5118" max="5118" width="5.7109375" customWidth="1"/>
    <col min="5119" max="5119" width="6" customWidth="1"/>
    <col min="5120" max="5120" width="5.42578125" customWidth="1"/>
    <col min="5121" max="5121" width="10.42578125" customWidth="1"/>
    <col min="5122" max="5122" width="3.42578125" customWidth="1"/>
    <col min="5123" max="5364" width="9.140625" customWidth="1"/>
    <col min="5365" max="5365" width="3.42578125" customWidth="1"/>
    <col min="5366" max="5366" width="20.7109375" customWidth="1"/>
    <col min="5367" max="5367" width="0.28515625" customWidth="1"/>
    <col min="5368" max="5368" width="5" customWidth="1"/>
    <col min="5369" max="5369" width="10.42578125" customWidth="1"/>
    <col min="5370" max="5370" width="2.140625" customWidth="1"/>
    <col min="5371" max="5371" width="3.5703125" customWidth="1"/>
    <col min="5372" max="5373" width="11.7109375" customWidth="1"/>
    <col min="5374" max="5374" width="5.7109375" customWidth="1"/>
    <col min="5375" max="5375" width="6" customWidth="1"/>
    <col min="5376" max="5376" width="5.42578125" customWidth="1"/>
    <col min="5377" max="5377" width="10.42578125" customWidth="1"/>
    <col min="5378" max="5378" width="3.42578125" customWidth="1"/>
    <col min="5379" max="5620" width="9.140625" customWidth="1"/>
    <col min="5621" max="5621" width="3.42578125" customWidth="1"/>
    <col min="5622" max="5622" width="20.7109375" customWidth="1"/>
    <col min="5623" max="5623" width="0.28515625" customWidth="1"/>
    <col min="5624" max="5624" width="5" customWidth="1"/>
    <col min="5625" max="5625" width="10.42578125" customWidth="1"/>
    <col min="5626" max="5626" width="2.140625" customWidth="1"/>
    <col min="5627" max="5627" width="3.5703125" customWidth="1"/>
    <col min="5628" max="5629" width="11.7109375" customWidth="1"/>
    <col min="5630" max="5630" width="5.7109375" customWidth="1"/>
    <col min="5631" max="5631" width="6" customWidth="1"/>
    <col min="5632" max="5632" width="5.42578125" customWidth="1"/>
    <col min="5633" max="5633" width="10.42578125" customWidth="1"/>
    <col min="5634" max="5634" width="3.42578125" customWidth="1"/>
    <col min="5635" max="5876" width="9.140625" customWidth="1"/>
    <col min="5877" max="5877" width="3.42578125" customWidth="1"/>
    <col min="5878" max="5878" width="20.7109375" customWidth="1"/>
    <col min="5879" max="5879" width="0.28515625" customWidth="1"/>
    <col min="5880" max="5880" width="5" customWidth="1"/>
    <col min="5881" max="5881" width="10.42578125" customWidth="1"/>
    <col min="5882" max="5882" width="2.140625" customWidth="1"/>
    <col min="5883" max="5883" width="3.5703125" customWidth="1"/>
    <col min="5884" max="5885" width="11.7109375" customWidth="1"/>
    <col min="5886" max="5886" width="5.7109375" customWidth="1"/>
    <col min="5887" max="5887" width="6" customWidth="1"/>
    <col min="5888" max="5888" width="5.42578125" customWidth="1"/>
    <col min="5889" max="5889" width="10.42578125" customWidth="1"/>
    <col min="5890" max="5890" width="3.42578125" customWidth="1"/>
    <col min="5891" max="6132" width="9.140625" customWidth="1"/>
    <col min="6133" max="6133" width="3.42578125" customWidth="1"/>
    <col min="6134" max="6134" width="20.7109375" customWidth="1"/>
    <col min="6135" max="6135" width="0.28515625" customWidth="1"/>
    <col min="6136" max="6136" width="5" customWidth="1"/>
    <col min="6137" max="6137" width="10.42578125" customWidth="1"/>
    <col min="6138" max="6138" width="2.140625" customWidth="1"/>
    <col min="6139" max="6139" width="3.5703125" customWidth="1"/>
    <col min="6140" max="6141" width="11.7109375" customWidth="1"/>
    <col min="6142" max="6142" width="5.7109375" customWidth="1"/>
    <col min="6143" max="6143" width="6" customWidth="1"/>
    <col min="6144" max="6144" width="5.42578125" customWidth="1"/>
    <col min="6145" max="6145" width="10.42578125" customWidth="1"/>
    <col min="6146" max="6146" width="3.42578125" customWidth="1"/>
    <col min="6147" max="6388" width="9.140625" customWidth="1"/>
    <col min="6389" max="6389" width="3.42578125" customWidth="1"/>
    <col min="6390" max="6390" width="20.7109375" customWidth="1"/>
    <col min="6391" max="6391" width="0.28515625" customWidth="1"/>
    <col min="6392" max="6392" width="5" customWidth="1"/>
    <col min="6393" max="6393" width="10.42578125" customWidth="1"/>
    <col min="6394" max="6394" width="2.140625" customWidth="1"/>
    <col min="6395" max="6395" width="3.5703125" customWidth="1"/>
    <col min="6396" max="6397" width="11.7109375" customWidth="1"/>
    <col min="6398" max="6398" width="5.7109375" customWidth="1"/>
    <col min="6399" max="6399" width="6" customWidth="1"/>
    <col min="6400" max="6400" width="5.42578125" customWidth="1"/>
    <col min="6401" max="6401" width="10.42578125" customWidth="1"/>
    <col min="6402" max="6402" width="3.42578125" customWidth="1"/>
    <col min="6403" max="6644" width="9.140625" customWidth="1"/>
    <col min="6645" max="6645" width="3.42578125" customWidth="1"/>
    <col min="6646" max="6646" width="20.7109375" customWidth="1"/>
    <col min="6647" max="6647" width="0.28515625" customWidth="1"/>
    <col min="6648" max="6648" width="5" customWidth="1"/>
    <col min="6649" max="6649" width="10.42578125" customWidth="1"/>
    <col min="6650" max="6650" width="2.140625" customWidth="1"/>
    <col min="6651" max="6651" width="3.5703125" customWidth="1"/>
    <col min="6652" max="6653" width="11.7109375" customWidth="1"/>
    <col min="6654" max="6654" width="5.7109375" customWidth="1"/>
    <col min="6655" max="6655" width="6" customWidth="1"/>
    <col min="6656" max="6656" width="5.42578125" customWidth="1"/>
    <col min="6657" max="6657" width="10.42578125" customWidth="1"/>
    <col min="6658" max="6658" width="3.42578125" customWidth="1"/>
    <col min="6659" max="6900" width="9.140625" customWidth="1"/>
    <col min="6901" max="6901" width="3.42578125" customWidth="1"/>
    <col min="6902" max="6902" width="20.7109375" customWidth="1"/>
    <col min="6903" max="6903" width="0.28515625" customWidth="1"/>
    <col min="6904" max="6904" width="5" customWidth="1"/>
    <col min="6905" max="6905" width="10.42578125" customWidth="1"/>
    <col min="6906" max="6906" width="2.140625" customWidth="1"/>
    <col min="6907" max="6907" width="3.5703125" customWidth="1"/>
    <col min="6908" max="6909" width="11.7109375" customWidth="1"/>
    <col min="6910" max="6910" width="5.7109375" customWidth="1"/>
    <col min="6911" max="6911" width="6" customWidth="1"/>
    <col min="6912" max="6912" width="5.42578125" customWidth="1"/>
    <col min="6913" max="6913" width="10.42578125" customWidth="1"/>
    <col min="6914" max="6914" width="3.42578125" customWidth="1"/>
    <col min="6915" max="7156" width="9.140625" customWidth="1"/>
    <col min="7157" max="7157" width="3.42578125" customWidth="1"/>
    <col min="7158" max="7158" width="20.7109375" customWidth="1"/>
    <col min="7159" max="7159" width="0.28515625" customWidth="1"/>
    <col min="7160" max="7160" width="5" customWidth="1"/>
    <col min="7161" max="7161" width="10.42578125" customWidth="1"/>
    <col min="7162" max="7162" width="2.140625" customWidth="1"/>
    <col min="7163" max="7163" width="3.5703125" customWidth="1"/>
    <col min="7164" max="7165" width="11.7109375" customWidth="1"/>
    <col min="7166" max="7166" width="5.7109375" customWidth="1"/>
    <col min="7167" max="7167" width="6" customWidth="1"/>
    <col min="7168" max="7168" width="5.42578125" customWidth="1"/>
    <col min="7169" max="7169" width="10.42578125" customWidth="1"/>
    <col min="7170" max="7170" width="3.42578125" customWidth="1"/>
    <col min="7171" max="7412" width="9.140625" customWidth="1"/>
    <col min="7413" max="7413" width="3.42578125" customWidth="1"/>
    <col min="7414" max="7414" width="20.7109375" customWidth="1"/>
    <col min="7415" max="7415" width="0.28515625" customWidth="1"/>
    <col min="7416" max="7416" width="5" customWidth="1"/>
    <col min="7417" max="7417" width="10.42578125" customWidth="1"/>
    <col min="7418" max="7418" width="2.140625" customWidth="1"/>
    <col min="7419" max="7419" width="3.5703125" customWidth="1"/>
    <col min="7420" max="7421" width="11.7109375" customWidth="1"/>
    <col min="7422" max="7422" width="5.7109375" customWidth="1"/>
    <col min="7423" max="7423" width="6" customWidth="1"/>
    <col min="7424" max="7424" width="5.42578125" customWidth="1"/>
    <col min="7425" max="7425" width="10.42578125" customWidth="1"/>
    <col min="7426" max="7426" width="3.42578125" customWidth="1"/>
    <col min="7427" max="7668" width="9.140625" customWidth="1"/>
    <col min="7669" max="7669" width="3.42578125" customWidth="1"/>
    <col min="7670" max="7670" width="20.7109375" customWidth="1"/>
    <col min="7671" max="7671" width="0.28515625" customWidth="1"/>
    <col min="7672" max="7672" width="5" customWidth="1"/>
    <col min="7673" max="7673" width="10.42578125" customWidth="1"/>
    <col min="7674" max="7674" width="2.140625" customWidth="1"/>
    <col min="7675" max="7675" width="3.5703125" customWidth="1"/>
    <col min="7676" max="7677" width="11.7109375" customWidth="1"/>
    <col min="7678" max="7678" width="5.7109375" customWidth="1"/>
    <col min="7679" max="7679" width="6" customWidth="1"/>
    <col min="7680" max="7680" width="5.42578125" customWidth="1"/>
    <col min="7681" max="7681" width="10.42578125" customWidth="1"/>
    <col min="7682" max="7682" width="3.42578125" customWidth="1"/>
    <col min="7683" max="7924" width="9.140625" customWidth="1"/>
    <col min="7925" max="7925" width="3.42578125" customWidth="1"/>
    <col min="7926" max="7926" width="20.7109375" customWidth="1"/>
    <col min="7927" max="7927" width="0.28515625" customWidth="1"/>
    <col min="7928" max="7928" width="5" customWidth="1"/>
    <col min="7929" max="7929" width="10.42578125" customWidth="1"/>
    <col min="7930" max="7930" width="2.140625" customWidth="1"/>
    <col min="7931" max="7931" width="3.5703125" customWidth="1"/>
    <col min="7932" max="7933" width="11.7109375" customWidth="1"/>
    <col min="7934" max="7934" width="5.7109375" customWidth="1"/>
    <col min="7935" max="7935" width="6" customWidth="1"/>
    <col min="7936" max="7936" width="5.42578125" customWidth="1"/>
    <col min="7937" max="7937" width="10.42578125" customWidth="1"/>
    <col min="7938" max="7938" width="3.42578125" customWidth="1"/>
    <col min="7939" max="8180" width="9.140625" customWidth="1"/>
    <col min="8181" max="8181" width="3.42578125" customWidth="1"/>
    <col min="8182" max="8182" width="20.7109375" customWidth="1"/>
    <col min="8183" max="8183" width="0.28515625" customWidth="1"/>
    <col min="8184" max="8184" width="5" customWidth="1"/>
    <col min="8185" max="8185" width="10.42578125" customWidth="1"/>
    <col min="8186" max="8186" width="2.140625" customWidth="1"/>
    <col min="8187" max="8187" width="3.5703125" customWidth="1"/>
    <col min="8188" max="8189" width="11.7109375" customWidth="1"/>
    <col min="8190" max="8190" width="5.7109375" customWidth="1"/>
    <col min="8191" max="8191" width="6" customWidth="1"/>
    <col min="8192" max="8192" width="5.42578125" customWidth="1"/>
    <col min="8193" max="8193" width="10.42578125" customWidth="1"/>
    <col min="8194" max="8194" width="3.42578125" customWidth="1"/>
    <col min="8195" max="8436" width="9.140625" customWidth="1"/>
    <col min="8437" max="8437" width="3.42578125" customWidth="1"/>
    <col min="8438" max="8438" width="20.7109375" customWidth="1"/>
    <col min="8439" max="8439" width="0.28515625" customWidth="1"/>
    <col min="8440" max="8440" width="5" customWidth="1"/>
    <col min="8441" max="8441" width="10.42578125" customWidth="1"/>
    <col min="8442" max="8442" width="2.140625" customWidth="1"/>
    <col min="8443" max="8443" width="3.5703125" customWidth="1"/>
    <col min="8444" max="8445" width="11.7109375" customWidth="1"/>
    <col min="8446" max="8446" width="5.7109375" customWidth="1"/>
    <col min="8447" max="8447" width="6" customWidth="1"/>
    <col min="8448" max="8448" width="5.42578125" customWidth="1"/>
    <col min="8449" max="8449" width="10.42578125" customWidth="1"/>
    <col min="8450" max="8450" width="3.42578125" customWidth="1"/>
    <col min="8451" max="8692" width="9.140625" customWidth="1"/>
    <col min="8693" max="8693" width="3.42578125" customWidth="1"/>
    <col min="8694" max="8694" width="20.7109375" customWidth="1"/>
    <col min="8695" max="8695" width="0.28515625" customWidth="1"/>
    <col min="8696" max="8696" width="5" customWidth="1"/>
    <col min="8697" max="8697" width="10.42578125" customWidth="1"/>
    <col min="8698" max="8698" width="2.140625" customWidth="1"/>
    <col min="8699" max="8699" width="3.5703125" customWidth="1"/>
    <col min="8700" max="8701" width="11.7109375" customWidth="1"/>
    <col min="8702" max="8702" width="5.7109375" customWidth="1"/>
    <col min="8703" max="8703" width="6" customWidth="1"/>
    <col min="8704" max="8704" width="5.42578125" customWidth="1"/>
    <col min="8705" max="8705" width="10.42578125" customWidth="1"/>
    <col min="8706" max="8706" width="3.42578125" customWidth="1"/>
    <col min="8707" max="8948" width="9.140625" customWidth="1"/>
    <col min="8949" max="8949" width="3.42578125" customWidth="1"/>
    <col min="8950" max="8950" width="20.7109375" customWidth="1"/>
    <col min="8951" max="8951" width="0.28515625" customWidth="1"/>
    <col min="8952" max="8952" width="5" customWidth="1"/>
    <col min="8953" max="8953" width="10.42578125" customWidth="1"/>
    <col min="8954" max="8954" width="2.140625" customWidth="1"/>
    <col min="8955" max="8955" width="3.5703125" customWidth="1"/>
    <col min="8956" max="8957" width="11.7109375" customWidth="1"/>
    <col min="8958" max="8958" width="5.7109375" customWidth="1"/>
    <col min="8959" max="8959" width="6" customWidth="1"/>
    <col min="8960" max="8960" width="5.42578125" customWidth="1"/>
    <col min="8961" max="8961" width="10.42578125" customWidth="1"/>
    <col min="8962" max="8962" width="3.42578125" customWidth="1"/>
    <col min="8963" max="9204" width="9.140625" customWidth="1"/>
    <col min="9205" max="9205" width="3.42578125" customWidth="1"/>
    <col min="9206" max="9206" width="20.7109375" customWidth="1"/>
    <col min="9207" max="9207" width="0.28515625" customWidth="1"/>
    <col min="9208" max="9208" width="5" customWidth="1"/>
    <col min="9209" max="9209" width="10.42578125" customWidth="1"/>
    <col min="9210" max="9210" width="2.140625" customWidth="1"/>
    <col min="9211" max="9211" width="3.5703125" customWidth="1"/>
    <col min="9212" max="9213" width="11.7109375" customWidth="1"/>
    <col min="9214" max="9214" width="5.7109375" customWidth="1"/>
    <col min="9215" max="9215" width="6" customWidth="1"/>
    <col min="9216" max="9216" width="5.42578125" customWidth="1"/>
    <col min="9217" max="9217" width="10.42578125" customWidth="1"/>
    <col min="9218" max="9218" width="3.42578125" customWidth="1"/>
    <col min="9219" max="9460" width="9.140625" customWidth="1"/>
    <col min="9461" max="9461" width="3.42578125" customWidth="1"/>
    <col min="9462" max="9462" width="20.7109375" customWidth="1"/>
    <col min="9463" max="9463" width="0.28515625" customWidth="1"/>
    <col min="9464" max="9464" width="5" customWidth="1"/>
    <col min="9465" max="9465" width="10.42578125" customWidth="1"/>
    <col min="9466" max="9466" width="2.140625" customWidth="1"/>
    <col min="9467" max="9467" width="3.5703125" customWidth="1"/>
    <col min="9468" max="9469" width="11.7109375" customWidth="1"/>
    <col min="9470" max="9470" width="5.7109375" customWidth="1"/>
    <col min="9471" max="9471" width="6" customWidth="1"/>
    <col min="9472" max="9472" width="5.42578125" customWidth="1"/>
    <col min="9473" max="9473" width="10.42578125" customWidth="1"/>
    <col min="9474" max="9474" width="3.42578125" customWidth="1"/>
    <col min="9475" max="9716" width="9.140625" customWidth="1"/>
    <col min="9717" max="9717" width="3.42578125" customWidth="1"/>
    <col min="9718" max="9718" width="20.7109375" customWidth="1"/>
    <col min="9719" max="9719" width="0.28515625" customWidth="1"/>
    <col min="9720" max="9720" width="5" customWidth="1"/>
    <col min="9721" max="9721" width="10.42578125" customWidth="1"/>
    <col min="9722" max="9722" width="2.140625" customWidth="1"/>
    <col min="9723" max="9723" width="3.5703125" customWidth="1"/>
    <col min="9724" max="9725" width="11.7109375" customWidth="1"/>
    <col min="9726" max="9726" width="5.7109375" customWidth="1"/>
    <col min="9727" max="9727" width="6" customWidth="1"/>
    <col min="9728" max="9728" width="5.42578125" customWidth="1"/>
    <col min="9729" max="9729" width="10.42578125" customWidth="1"/>
    <col min="9730" max="9730" width="3.42578125" customWidth="1"/>
    <col min="9731" max="9972" width="9.140625" customWidth="1"/>
    <col min="9973" max="9973" width="3.42578125" customWidth="1"/>
    <col min="9974" max="9974" width="20.7109375" customWidth="1"/>
    <col min="9975" max="9975" width="0.28515625" customWidth="1"/>
    <col min="9976" max="9976" width="5" customWidth="1"/>
    <col min="9977" max="9977" width="10.42578125" customWidth="1"/>
    <col min="9978" max="9978" width="2.140625" customWidth="1"/>
    <col min="9979" max="9979" width="3.5703125" customWidth="1"/>
    <col min="9980" max="9981" width="11.7109375" customWidth="1"/>
    <col min="9982" max="9982" width="5.7109375" customWidth="1"/>
    <col min="9983" max="9983" width="6" customWidth="1"/>
    <col min="9984" max="9984" width="5.42578125" customWidth="1"/>
    <col min="9985" max="9985" width="10.42578125" customWidth="1"/>
    <col min="9986" max="9986" width="3.42578125" customWidth="1"/>
    <col min="9987" max="10228" width="9.140625" customWidth="1"/>
    <col min="10229" max="10229" width="3.42578125" customWidth="1"/>
    <col min="10230" max="10230" width="20.7109375" customWidth="1"/>
    <col min="10231" max="10231" width="0.28515625" customWidth="1"/>
    <col min="10232" max="10232" width="5" customWidth="1"/>
    <col min="10233" max="10233" width="10.42578125" customWidth="1"/>
    <col min="10234" max="10234" width="2.140625" customWidth="1"/>
    <col min="10235" max="10235" width="3.5703125" customWidth="1"/>
    <col min="10236" max="10237" width="11.7109375" customWidth="1"/>
    <col min="10238" max="10238" width="5.7109375" customWidth="1"/>
    <col min="10239" max="10239" width="6" customWidth="1"/>
    <col min="10240" max="10240" width="5.42578125" customWidth="1"/>
    <col min="10241" max="10241" width="10.42578125" customWidth="1"/>
    <col min="10242" max="10242" width="3.42578125" customWidth="1"/>
    <col min="10243" max="10484" width="9.140625" customWidth="1"/>
    <col min="10485" max="10485" width="3.42578125" customWidth="1"/>
    <col min="10486" max="10486" width="20.7109375" customWidth="1"/>
    <col min="10487" max="10487" width="0.28515625" customWidth="1"/>
    <col min="10488" max="10488" width="5" customWidth="1"/>
    <col min="10489" max="10489" width="10.42578125" customWidth="1"/>
    <col min="10490" max="10490" width="2.140625" customWidth="1"/>
    <col min="10491" max="10491" width="3.5703125" customWidth="1"/>
    <col min="10492" max="10493" width="11.7109375" customWidth="1"/>
    <col min="10494" max="10494" width="5.7109375" customWidth="1"/>
    <col min="10495" max="10495" width="6" customWidth="1"/>
    <col min="10496" max="10496" width="5.42578125" customWidth="1"/>
    <col min="10497" max="10497" width="10.42578125" customWidth="1"/>
    <col min="10498" max="10498" width="3.42578125" customWidth="1"/>
    <col min="10499" max="10740" width="9.140625" customWidth="1"/>
    <col min="10741" max="10741" width="3.42578125" customWidth="1"/>
    <col min="10742" max="10742" width="20.7109375" customWidth="1"/>
    <col min="10743" max="10743" width="0.28515625" customWidth="1"/>
    <col min="10744" max="10744" width="5" customWidth="1"/>
    <col min="10745" max="10745" width="10.42578125" customWidth="1"/>
    <col min="10746" max="10746" width="2.140625" customWidth="1"/>
    <col min="10747" max="10747" width="3.5703125" customWidth="1"/>
    <col min="10748" max="10749" width="11.7109375" customWidth="1"/>
    <col min="10750" max="10750" width="5.7109375" customWidth="1"/>
    <col min="10751" max="10751" width="6" customWidth="1"/>
    <col min="10752" max="10752" width="5.42578125" customWidth="1"/>
    <col min="10753" max="10753" width="10.42578125" customWidth="1"/>
    <col min="10754" max="10754" width="3.42578125" customWidth="1"/>
    <col min="10755" max="10996" width="9.140625" customWidth="1"/>
    <col min="10997" max="10997" width="3.42578125" customWidth="1"/>
    <col min="10998" max="10998" width="20.7109375" customWidth="1"/>
    <col min="10999" max="10999" width="0.28515625" customWidth="1"/>
    <col min="11000" max="11000" width="5" customWidth="1"/>
    <col min="11001" max="11001" width="10.42578125" customWidth="1"/>
    <col min="11002" max="11002" width="2.140625" customWidth="1"/>
    <col min="11003" max="11003" width="3.5703125" customWidth="1"/>
    <col min="11004" max="11005" width="11.7109375" customWidth="1"/>
    <col min="11006" max="11006" width="5.7109375" customWidth="1"/>
    <col min="11007" max="11007" width="6" customWidth="1"/>
    <col min="11008" max="11008" width="5.42578125" customWidth="1"/>
    <col min="11009" max="11009" width="10.42578125" customWidth="1"/>
    <col min="11010" max="11010" width="3.42578125" customWidth="1"/>
    <col min="11011" max="11252" width="9.140625" customWidth="1"/>
    <col min="11253" max="11253" width="3.42578125" customWidth="1"/>
    <col min="11254" max="11254" width="20.7109375" customWidth="1"/>
    <col min="11255" max="11255" width="0.28515625" customWidth="1"/>
    <col min="11256" max="11256" width="5" customWidth="1"/>
    <col min="11257" max="11257" width="10.42578125" customWidth="1"/>
    <col min="11258" max="11258" width="2.140625" customWidth="1"/>
    <col min="11259" max="11259" width="3.5703125" customWidth="1"/>
    <col min="11260" max="11261" width="11.7109375" customWidth="1"/>
    <col min="11262" max="11262" width="5.7109375" customWidth="1"/>
    <col min="11263" max="11263" width="6" customWidth="1"/>
    <col min="11264" max="11264" width="5.42578125" customWidth="1"/>
    <col min="11265" max="11265" width="10.42578125" customWidth="1"/>
    <col min="11266" max="11266" width="3.42578125" customWidth="1"/>
    <col min="11267" max="11508" width="9.140625" customWidth="1"/>
    <col min="11509" max="11509" width="3.42578125" customWidth="1"/>
    <col min="11510" max="11510" width="20.7109375" customWidth="1"/>
    <col min="11511" max="11511" width="0.28515625" customWidth="1"/>
    <col min="11512" max="11512" width="5" customWidth="1"/>
    <col min="11513" max="11513" width="10.42578125" customWidth="1"/>
    <col min="11514" max="11514" width="2.140625" customWidth="1"/>
    <col min="11515" max="11515" width="3.5703125" customWidth="1"/>
    <col min="11516" max="11517" width="11.7109375" customWidth="1"/>
    <col min="11518" max="11518" width="5.7109375" customWidth="1"/>
    <col min="11519" max="11519" width="6" customWidth="1"/>
    <col min="11520" max="11520" width="5.42578125" customWidth="1"/>
    <col min="11521" max="11521" width="10.42578125" customWidth="1"/>
    <col min="11522" max="11522" width="3.42578125" customWidth="1"/>
    <col min="11523" max="11764" width="9.140625" customWidth="1"/>
    <col min="11765" max="11765" width="3.42578125" customWidth="1"/>
    <col min="11766" max="11766" width="20.7109375" customWidth="1"/>
    <col min="11767" max="11767" width="0.28515625" customWidth="1"/>
    <col min="11768" max="11768" width="5" customWidth="1"/>
    <col min="11769" max="11769" width="10.42578125" customWidth="1"/>
    <col min="11770" max="11770" width="2.140625" customWidth="1"/>
    <col min="11771" max="11771" width="3.5703125" customWidth="1"/>
    <col min="11772" max="11773" width="11.7109375" customWidth="1"/>
    <col min="11774" max="11774" width="5.7109375" customWidth="1"/>
    <col min="11775" max="11775" width="6" customWidth="1"/>
    <col min="11776" max="11776" width="5.42578125" customWidth="1"/>
    <col min="11777" max="11777" width="10.42578125" customWidth="1"/>
    <col min="11778" max="11778" width="3.42578125" customWidth="1"/>
    <col min="11779" max="12020" width="9.140625" customWidth="1"/>
    <col min="12021" max="12021" width="3.42578125" customWidth="1"/>
    <col min="12022" max="12022" width="20.7109375" customWidth="1"/>
    <col min="12023" max="12023" width="0.28515625" customWidth="1"/>
    <col min="12024" max="12024" width="5" customWidth="1"/>
    <col min="12025" max="12025" width="10.42578125" customWidth="1"/>
    <col min="12026" max="12026" width="2.140625" customWidth="1"/>
    <col min="12027" max="12027" width="3.5703125" customWidth="1"/>
    <col min="12028" max="12029" width="11.7109375" customWidth="1"/>
    <col min="12030" max="12030" width="5.7109375" customWidth="1"/>
    <col min="12031" max="12031" width="6" customWidth="1"/>
    <col min="12032" max="12032" width="5.42578125" customWidth="1"/>
    <col min="12033" max="12033" width="10.42578125" customWidth="1"/>
    <col min="12034" max="12034" width="3.42578125" customWidth="1"/>
    <col min="12035" max="12276" width="9.140625" customWidth="1"/>
    <col min="12277" max="12277" width="3.42578125" customWidth="1"/>
    <col min="12278" max="12278" width="20.7109375" customWidth="1"/>
    <col min="12279" max="12279" width="0.28515625" customWidth="1"/>
    <col min="12280" max="12280" width="5" customWidth="1"/>
    <col min="12281" max="12281" width="10.42578125" customWidth="1"/>
    <col min="12282" max="12282" width="2.140625" customWidth="1"/>
    <col min="12283" max="12283" width="3.5703125" customWidth="1"/>
    <col min="12284" max="12285" width="11.7109375" customWidth="1"/>
    <col min="12286" max="12286" width="5.7109375" customWidth="1"/>
    <col min="12287" max="12287" width="6" customWidth="1"/>
    <col min="12288" max="12288" width="5.42578125" customWidth="1"/>
    <col min="12289" max="12289" width="10.42578125" customWidth="1"/>
    <col min="12290" max="12290" width="3.42578125" customWidth="1"/>
    <col min="12291" max="12532" width="9.140625" customWidth="1"/>
    <col min="12533" max="12533" width="3.42578125" customWidth="1"/>
    <col min="12534" max="12534" width="20.7109375" customWidth="1"/>
    <col min="12535" max="12535" width="0.28515625" customWidth="1"/>
    <col min="12536" max="12536" width="5" customWidth="1"/>
    <col min="12537" max="12537" width="10.42578125" customWidth="1"/>
    <col min="12538" max="12538" width="2.140625" customWidth="1"/>
    <col min="12539" max="12539" width="3.5703125" customWidth="1"/>
    <col min="12540" max="12541" width="11.7109375" customWidth="1"/>
    <col min="12542" max="12542" width="5.7109375" customWidth="1"/>
    <col min="12543" max="12543" width="6" customWidth="1"/>
    <col min="12544" max="12544" width="5.42578125" customWidth="1"/>
    <col min="12545" max="12545" width="10.42578125" customWidth="1"/>
    <col min="12546" max="12546" width="3.42578125" customWidth="1"/>
    <col min="12547" max="12788" width="9.140625" customWidth="1"/>
    <col min="12789" max="12789" width="3.42578125" customWidth="1"/>
    <col min="12790" max="12790" width="20.7109375" customWidth="1"/>
    <col min="12791" max="12791" width="0.28515625" customWidth="1"/>
    <col min="12792" max="12792" width="5" customWidth="1"/>
    <col min="12793" max="12793" width="10.42578125" customWidth="1"/>
    <col min="12794" max="12794" width="2.140625" customWidth="1"/>
    <col min="12795" max="12795" width="3.5703125" customWidth="1"/>
    <col min="12796" max="12797" width="11.7109375" customWidth="1"/>
    <col min="12798" max="12798" width="5.7109375" customWidth="1"/>
    <col min="12799" max="12799" width="6" customWidth="1"/>
    <col min="12800" max="12800" width="5.42578125" customWidth="1"/>
    <col min="12801" max="12801" width="10.42578125" customWidth="1"/>
    <col min="12802" max="12802" width="3.42578125" customWidth="1"/>
    <col min="12803" max="13044" width="9.140625" customWidth="1"/>
    <col min="13045" max="13045" width="3.42578125" customWidth="1"/>
    <col min="13046" max="13046" width="20.7109375" customWidth="1"/>
    <col min="13047" max="13047" width="0.28515625" customWidth="1"/>
    <col min="13048" max="13048" width="5" customWidth="1"/>
    <col min="13049" max="13049" width="10.42578125" customWidth="1"/>
    <col min="13050" max="13050" width="2.140625" customWidth="1"/>
    <col min="13051" max="13051" width="3.5703125" customWidth="1"/>
    <col min="13052" max="13053" width="11.7109375" customWidth="1"/>
    <col min="13054" max="13054" width="5.7109375" customWidth="1"/>
    <col min="13055" max="13055" width="6" customWidth="1"/>
    <col min="13056" max="13056" width="5.42578125" customWidth="1"/>
    <col min="13057" max="13057" width="10.42578125" customWidth="1"/>
    <col min="13058" max="13058" width="3.42578125" customWidth="1"/>
    <col min="13059" max="13300" width="9.140625" customWidth="1"/>
    <col min="13301" max="13301" width="3.42578125" customWidth="1"/>
    <col min="13302" max="13302" width="20.7109375" customWidth="1"/>
    <col min="13303" max="13303" width="0.28515625" customWidth="1"/>
    <col min="13304" max="13304" width="5" customWidth="1"/>
    <col min="13305" max="13305" width="10.42578125" customWidth="1"/>
    <col min="13306" max="13306" width="2.140625" customWidth="1"/>
    <col min="13307" max="13307" width="3.5703125" customWidth="1"/>
    <col min="13308" max="13309" width="11.7109375" customWidth="1"/>
    <col min="13310" max="13310" width="5.7109375" customWidth="1"/>
    <col min="13311" max="13311" width="6" customWidth="1"/>
    <col min="13312" max="13312" width="5.42578125" customWidth="1"/>
    <col min="13313" max="13313" width="10.42578125" customWidth="1"/>
    <col min="13314" max="13314" width="3.42578125" customWidth="1"/>
    <col min="13315" max="13556" width="9.140625" customWidth="1"/>
    <col min="13557" max="13557" width="3.42578125" customWidth="1"/>
    <col min="13558" max="13558" width="20.7109375" customWidth="1"/>
    <col min="13559" max="13559" width="0.28515625" customWidth="1"/>
    <col min="13560" max="13560" width="5" customWidth="1"/>
    <col min="13561" max="13561" width="10.42578125" customWidth="1"/>
    <col min="13562" max="13562" width="2.140625" customWidth="1"/>
    <col min="13563" max="13563" width="3.5703125" customWidth="1"/>
    <col min="13564" max="13565" width="11.7109375" customWidth="1"/>
    <col min="13566" max="13566" width="5.7109375" customWidth="1"/>
    <col min="13567" max="13567" width="6" customWidth="1"/>
    <col min="13568" max="13568" width="5.42578125" customWidth="1"/>
    <col min="13569" max="13569" width="10.42578125" customWidth="1"/>
    <col min="13570" max="13570" width="3.42578125" customWidth="1"/>
    <col min="13571" max="13812" width="9.140625" customWidth="1"/>
    <col min="13813" max="13813" width="3.42578125" customWidth="1"/>
    <col min="13814" max="13814" width="20.7109375" customWidth="1"/>
    <col min="13815" max="13815" width="0.28515625" customWidth="1"/>
    <col min="13816" max="13816" width="5" customWidth="1"/>
    <col min="13817" max="13817" width="10.42578125" customWidth="1"/>
    <col min="13818" max="13818" width="2.140625" customWidth="1"/>
    <col min="13819" max="13819" width="3.5703125" customWidth="1"/>
    <col min="13820" max="13821" width="11.7109375" customWidth="1"/>
    <col min="13822" max="13822" width="5.7109375" customWidth="1"/>
    <col min="13823" max="13823" width="6" customWidth="1"/>
    <col min="13824" max="13824" width="5.42578125" customWidth="1"/>
    <col min="13825" max="13825" width="10.42578125" customWidth="1"/>
    <col min="13826" max="13826" width="3.42578125" customWidth="1"/>
    <col min="13827" max="14068" width="9.140625" customWidth="1"/>
    <col min="14069" max="14069" width="3.42578125" customWidth="1"/>
    <col min="14070" max="14070" width="20.7109375" customWidth="1"/>
    <col min="14071" max="14071" width="0.28515625" customWidth="1"/>
    <col min="14072" max="14072" width="5" customWidth="1"/>
    <col min="14073" max="14073" width="10.42578125" customWidth="1"/>
    <col min="14074" max="14074" width="2.140625" customWidth="1"/>
    <col min="14075" max="14075" width="3.5703125" customWidth="1"/>
    <col min="14076" max="14077" width="11.7109375" customWidth="1"/>
    <col min="14078" max="14078" width="5.7109375" customWidth="1"/>
    <col min="14079" max="14079" width="6" customWidth="1"/>
    <col min="14080" max="14080" width="5.42578125" customWidth="1"/>
    <col min="14081" max="14081" width="10.42578125" customWidth="1"/>
    <col min="14082" max="14082" width="3.42578125" customWidth="1"/>
    <col min="14083" max="14324" width="9.140625" customWidth="1"/>
    <col min="14325" max="14325" width="3.42578125" customWidth="1"/>
    <col min="14326" max="14326" width="20.7109375" customWidth="1"/>
    <col min="14327" max="14327" width="0.28515625" customWidth="1"/>
    <col min="14328" max="14328" width="5" customWidth="1"/>
    <col min="14329" max="14329" width="10.42578125" customWidth="1"/>
    <col min="14330" max="14330" width="2.140625" customWidth="1"/>
    <col min="14331" max="14331" width="3.5703125" customWidth="1"/>
    <col min="14332" max="14333" width="11.7109375" customWidth="1"/>
    <col min="14334" max="14334" width="5.7109375" customWidth="1"/>
    <col min="14335" max="14335" width="6" customWidth="1"/>
    <col min="14336" max="14336" width="5.42578125" customWidth="1"/>
    <col min="14337" max="14337" width="10.42578125" customWidth="1"/>
    <col min="14338" max="14338" width="3.42578125" customWidth="1"/>
    <col min="14339" max="14580" width="9.140625" customWidth="1"/>
    <col min="14581" max="14581" width="3.42578125" customWidth="1"/>
    <col min="14582" max="14582" width="20.7109375" customWidth="1"/>
    <col min="14583" max="14583" width="0.28515625" customWidth="1"/>
    <col min="14584" max="14584" width="5" customWidth="1"/>
    <col min="14585" max="14585" width="10.42578125" customWidth="1"/>
    <col min="14586" max="14586" width="2.140625" customWidth="1"/>
    <col min="14587" max="14587" width="3.5703125" customWidth="1"/>
    <col min="14588" max="14589" width="11.7109375" customWidth="1"/>
    <col min="14590" max="14590" width="5.7109375" customWidth="1"/>
    <col min="14591" max="14591" width="6" customWidth="1"/>
    <col min="14592" max="14592" width="5.42578125" customWidth="1"/>
    <col min="14593" max="14593" width="10.42578125" customWidth="1"/>
    <col min="14594" max="14594" width="3.42578125" customWidth="1"/>
    <col min="14595" max="14836" width="9.140625" customWidth="1"/>
    <col min="14837" max="14837" width="3.42578125" customWidth="1"/>
    <col min="14838" max="14838" width="20.7109375" customWidth="1"/>
    <col min="14839" max="14839" width="0.28515625" customWidth="1"/>
    <col min="14840" max="14840" width="5" customWidth="1"/>
    <col min="14841" max="14841" width="10.42578125" customWidth="1"/>
    <col min="14842" max="14842" width="2.140625" customWidth="1"/>
    <col min="14843" max="14843" width="3.5703125" customWidth="1"/>
    <col min="14844" max="14845" width="11.7109375" customWidth="1"/>
    <col min="14846" max="14846" width="5.7109375" customWidth="1"/>
    <col min="14847" max="14847" width="6" customWidth="1"/>
    <col min="14848" max="14848" width="5.42578125" customWidth="1"/>
    <col min="14849" max="14849" width="10.42578125" customWidth="1"/>
    <col min="14850" max="14850" width="3.42578125" customWidth="1"/>
    <col min="14851" max="15092" width="9.140625" customWidth="1"/>
    <col min="15093" max="15093" width="3.42578125" customWidth="1"/>
    <col min="15094" max="15094" width="20.7109375" customWidth="1"/>
    <col min="15095" max="15095" width="0.28515625" customWidth="1"/>
    <col min="15096" max="15096" width="5" customWidth="1"/>
    <col min="15097" max="15097" width="10.42578125" customWidth="1"/>
    <col min="15098" max="15098" width="2.140625" customWidth="1"/>
    <col min="15099" max="15099" width="3.5703125" customWidth="1"/>
    <col min="15100" max="15101" width="11.7109375" customWidth="1"/>
    <col min="15102" max="15102" width="5.7109375" customWidth="1"/>
    <col min="15103" max="15103" width="6" customWidth="1"/>
    <col min="15104" max="15104" width="5.42578125" customWidth="1"/>
    <col min="15105" max="15105" width="10.42578125" customWidth="1"/>
    <col min="15106" max="15106" width="3.42578125" customWidth="1"/>
    <col min="15107" max="15348" width="9.140625" customWidth="1"/>
    <col min="15349" max="15349" width="3.42578125" customWidth="1"/>
    <col min="15350" max="15350" width="20.7109375" customWidth="1"/>
    <col min="15351" max="15351" width="0.28515625" customWidth="1"/>
    <col min="15352" max="15352" width="5" customWidth="1"/>
    <col min="15353" max="15353" width="10.42578125" customWidth="1"/>
    <col min="15354" max="15354" width="2.140625" customWidth="1"/>
    <col min="15355" max="15355" width="3.5703125" customWidth="1"/>
    <col min="15356" max="15357" width="11.7109375" customWidth="1"/>
    <col min="15358" max="15358" width="5.7109375" customWidth="1"/>
    <col min="15359" max="15359" width="6" customWidth="1"/>
    <col min="15360" max="15360" width="5.42578125" customWidth="1"/>
    <col min="15361" max="15361" width="10.42578125" customWidth="1"/>
    <col min="15362" max="15362" width="3.42578125" customWidth="1"/>
    <col min="15363" max="15604" width="9.140625" customWidth="1"/>
    <col min="15605" max="15605" width="3.42578125" customWidth="1"/>
    <col min="15606" max="15606" width="20.7109375" customWidth="1"/>
    <col min="15607" max="15607" width="0.28515625" customWidth="1"/>
    <col min="15608" max="15608" width="5" customWidth="1"/>
    <col min="15609" max="15609" width="10.42578125" customWidth="1"/>
    <col min="15610" max="15610" width="2.140625" customWidth="1"/>
    <col min="15611" max="15611" width="3.5703125" customWidth="1"/>
    <col min="15612" max="15613" width="11.7109375" customWidth="1"/>
    <col min="15614" max="15614" width="5.7109375" customWidth="1"/>
    <col min="15615" max="15615" width="6" customWidth="1"/>
    <col min="15616" max="15616" width="5.42578125" customWidth="1"/>
    <col min="15617" max="15617" width="10.42578125" customWidth="1"/>
    <col min="15618" max="15618" width="3.42578125" customWidth="1"/>
    <col min="15619" max="15860" width="9.140625" customWidth="1"/>
    <col min="15861" max="15861" width="3.42578125" customWidth="1"/>
    <col min="15862" max="15862" width="20.7109375" customWidth="1"/>
    <col min="15863" max="15863" width="0.28515625" customWidth="1"/>
    <col min="15864" max="15864" width="5" customWidth="1"/>
    <col min="15865" max="15865" width="10.42578125" customWidth="1"/>
    <col min="15866" max="15866" width="2.140625" customWidth="1"/>
    <col min="15867" max="15867" width="3.5703125" customWidth="1"/>
    <col min="15868" max="15869" width="11.7109375" customWidth="1"/>
    <col min="15870" max="15870" width="5.7109375" customWidth="1"/>
    <col min="15871" max="15871" width="6" customWidth="1"/>
    <col min="15872" max="15872" width="5.42578125" customWidth="1"/>
    <col min="15873" max="15873" width="10.42578125" customWidth="1"/>
    <col min="15874" max="15874" width="3.42578125" customWidth="1"/>
    <col min="15875" max="16116" width="9.140625" customWidth="1"/>
    <col min="16117" max="16117" width="3.42578125" customWidth="1"/>
    <col min="16118" max="16118" width="20.7109375" customWidth="1"/>
    <col min="16119" max="16119" width="0.28515625" customWidth="1"/>
    <col min="16120" max="16120" width="5" customWidth="1"/>
    <col min="16121" max="16121" width="10.42578125" customWidth="1"/>
    <col min="16122" max="16122" width="2.140625" customWidth="1"/>
    <col min="16123" max="16123" width="3.5703125" customWidth="1"/>
    <col min="16124" max="16125" width="11.7109375" customWidth="1"/>
    <col min="16126" max="16126" width="5.7109375" customWidth="1"/>
    <col min="16127" max="16127" width="6" customWidth="1"/>
    <col min="16128" max="16128" width="5.42578125" customWidth="1"/>
    <col min="16129" max="16129" width="10.42578125" customWidth="1"/>
    <col min="16130" max="16130" width="3.42578125" customWidth="1"/>
    <col min="16131" max="16384" width="9.140625" customWidth="1"/>
  </cols>
  <sheetData>
    <row r="2" spans="1:11" ht="15" customHeight="1">
      <c r="A2" s="100"/>
      <c r="B2" s="101" t="s">
        <v>83</v>
      </c>
      <c r="C2" s="101"/>
      <c r="D2" s="101"/>
      <c r="E2" s="101"/>
      <c r="F2" s="101"/>
      <c r="G2" s="101"/>
      <c r="H2" s="101"/>
      <c r="I2" s="101"/>
      <c r="J2" s="101"/>
    </row>
    <row r="3" spans="1:11">
      <c r="A3" s="100"/>
      <c r="B3" s="102"/>
      <c r="C3" s="102"/>
    </row>
    <row r="4" spans="1:11">
      <c r="A4" s="100"/>
      <c r="B4" s="103" t="s">
        <v>70</v>
      </c>
      <c r="C4" s="100"/>
    </row>
    <row r="5" spans="1:11">
      <c r="A5" s="100"/>
      <c r="B5" s="103"/>
      <c r="C5" s="100"/>
    </row>
    <row r="6" spans="1:11" ht="15" customHeight="1">
      <c r="A6" s="100"/>
      <c r="B6" s="103" t="s">
        <v>71</v>
      </c>
      <c r="C6" s="104" t="s">
        <v>72</v>
      </c>
      <c r="D6" s="103" t="s">
        <v>74</v>
      </c>
      <c r="E6" s="103" t="s">
        <v>75</v>
      </c>
      <c r="F6" s="105" t="s">
        <v>76</v>
      </c>
      <c r="G6" s="105" t="s">
        <v>77</v>
      </c>
      <c r="H6" s="105" t="s">
        <v>78</v>
      </c>
      <c r="I6" s="44" t="s">
        <v>79</v>
      </c>
      <c r="J6" s="44" t="s">
        <v>80</v>
      </c>
      <c r="K6" s="44"/>
    </row>
    <row r="7" spans="1:11">
      <c r="A7" s="100"/>
      <c r="B7" s="103" t="s">
        <v>35</v>
      </c>
      <c r="C7" s="100"/>
    </row>
    <row r="8" spans="1:11" ht="22.5">
      <c r="A8" s="100"/>
      <c r="B8" s="45" t="s">
        <v>36</v>
      </c>
      <c r="C8" s="46">
        <v>1813.37</v>
      </c>
    </row>
    <row r="9" spans="1:11" ht="22.5">
      <c r="A9" s="100"/>
      <c r="B9" s="45" t="s">
        <v>37</v>
      </c>
      <c r="C9" s="46">
        <v>354.2</v>
      </c>
    </row>
    <row r="10" spans="1:11">
      <c r="A10" s="100"/>
      <c r="B10" s="45" t="s">
        <v>38</v>
      </c>
      <c r="C10" s="46">
        <v>622.38</v>
      </c>
    </row>
    <row r="11" spans="1:11">
      <c r="A11" s="100"/>
      <c r="B11" s="45" t="s">
        <v>39</v>
      </c>
      <c r="C11" s="46">
        <v>230</v>
      </c>
    </row>
    <row r="12" spans="1:11" ht="22.5">
      <c r="A12" s="100"/>
      <c r="B12" s="45" t="s">
        <v>40</v>
      </c>
      <c r="C12" s="46">
        <v>921.13</v>
      </c>
    </row>
    <row r="13" spans="1:11" ht="22.5">
      <c r="A13" s="100"/>
      <c r="B13" s="45" t="s">
        <v>41</v>
      </c>
      <c r="C13" s="46">
        <v>1677</v>
      </c>
    </row>
    <row r="14" spans="1:11" ht="33.75">
      <c r="A14" s="100"/>
      <c r="B14" s="45" t="s">
        <v>42</v>
      </c>
      <c r="C14" s="46">
        <v>2065.17</v>
      </c>
    </row>
    <row r="15" spans="1:11" ht="22.5">
      <c r="A15" s="100"/>
      <c r="B15" s="45" t="s">
        <v>43</v>
      </c>
      <c r="C15" s="46">
        <v>1244.76</v>
      </c>
    </row>
    <row r="16" spans="1:11" ht="22.5">
      <c r="A16" s="100"/>
      <c r="B16" s="45" t="s">
        <v>44</v>
      </c>
      <c r="C16" s="46">
        <v>575</v>
      </c>
    </row>
    <row r="17" spans="1:3" ht="22.5">
      <c r="A17" s="100"/>
      <c r="B17" s="45" t="s">
        <v>45</v>
      </c>
      <c r="C17" s="46">
        <v>767.6</v>
      </c>
    </row>
    <row r="18" spans="1:3">
      <c r="A18" s="100"/>
      <c r="B18" s="45" t="s">
        <v>46</v>
      </c>
      <c r="C18" s="46">
        <v>1932.43</v>
      </c>
    </row>
    <row r="19" spans="1:3" ht="22.5">
      <c r="A19" s="100"/>
      <c r="B19" s="45" t="s">
        <v>47</v>
      </c>
      <c r="C19" s="46">
        <v>767.6</v>
      </c>
    </row>
    <row r="20" spans="1:3">
      <c r="A20" s="100"/>
      <c r="B20" s="45" t="s">
        <v>48</v>
      </c>
      <c r="C20" s="46">
        <v>767.6</v>
      </c>
    </row>
    <row r="21" spans="1:3" ht="22.5">
      <c r="A21" s="100"/>
      <c r="B21" s="45" t="s">
        <v>49</v>
      </c>
      <c r="C21" s="46">
        <v>1369.93</v>
      </c>
    </row>
    <row r="22" spans="1:3" ht="22.5">
      <c r="A22" s="100"/>
      <c r="B22" s="45" t="s">
        <v>50</v>
      </c>
      <c r="C22" s="46">
        <v>2155.58</v>
      </c>
    </row>
    <row r="23" spans="1:3" ht="22.5">
      <c r="A23" s="100"/>
      <c r="B23" s="45" t="s">
        <v>51</v>
      </c>
      <c r="C23" s="46">
        <v>933.12</v>
      </c>
    </row>
    <row r="24" spans="1:3" ht="33.75">
      <c r="A24" s="100"/>
      <c r="B24" s="45" t="s">
        <v>52</v>
      </c>
      <c r="C24" s="46">
        <v>1602.77</v>
      </c>
    </row>
    <row r="25" spans="1:3" ht="22.5">
      <c r="A25" s="100"/>
      <c r="B25" s="45" t="s">
        <v>53</v>
      </c>
      <c r="C25" s="46">
        <v>2498.5</v>
      </c>
    </row>
    <row r="26" spans="1:3">
      <c r="A26" s="100"/>
      <c r="B26" s="45" t="s">
        <v>54</v>
      </c>
      <c r="C26" s="46">
        <v>575</v>
      </c>
    </row>
    <row r="27" spans="1:3" ht="22.5">
      <c r="A27" s="100"/>
      <c r="B27" s="45" t="s">
        <v>55</v>
      </c>
      <c r="C27" s="46">
        <v>1468.07</v>
      </c>
    </row>
    <row r="28" spans="1:3" ht="22.5">
      <c r="A28" s="100"/>
      <c r="B28" s="45" t="s">
        <v>56</v>
      </c>
      <c r="C28" s="46">
        <v>1276.96</v>
      </c>
    </row>
    <row r="29" spans="1:3" ht="22.5">
      <c r="A29" s="100"/>
      <c r="B29" s="45" t="s">
        <v>57</v>
      </c>
      <c r="C29" s="46">
        <v>1286.29</v>
      </c>
    </row>
    <row r="30" spans="1:3" ht="22.5">
      <c r="A30" s="100"/>
      <c r="B30" s="45" t="s">
        <v>58</v>
      </c>
      <c r="C30" s="46">
        <v>1026.3800000000001</v>
      </c>
    </row>
    <row r="31" spans="1:3" ht="22.5">
      <c r="A31" s="100"/>
      <c r="B31" s="45" t="s">
        <v>59</v>
      </c>
      <c r="C31" s="46">
        <v>1124.7</v>
      </c>
    </row>
    <row r="32" spans="1:3" ht="22.5">
      <c r="A32" s="100"/>
      <c r="B32" s="45" t="s">
        <v>60</v>
      </c>
      <c r="C32" s="46">
        <v>560.14</v>
      </c>
    </row>
    <row r="33" spans="1:8" ht="22.5">
      <c r="A33" s="100"/>
      <c r="B33" s="45" t="s">
        <v>61</v>
      </c>
      <c r="C33" s="46">
        <v>851.85</v>
      </c>
      <c r="D33" s="45" t="s">
        <v>81</v>
      </c>
      <c r="E33" s="45" t="s">
        <v>82</v>
      </c>
      <c r="F33" s="106">
        <v>45200</v>
      </c>
      <c r="G33" s="107">
        <v>57</v>
      </c>
      <c r="H33" s="106">
        <v>46997</v>
      </c>
    </row>
    <row r="34" spans="1:8">
      <c r="A34" s="100"/>
      <c r="B34" s="45" t="s">
        <v>62</v>
      </c>
      <c r="C34" s="46">
        <v>805</v>
      </c>
    </row>
    <row r="35" spans="1:8">
      <c r="A35" s="100"/>
      <c r="B35" s="104" t="s">
        <v>73</v>
      </c>
      <c r="C35" s="47">
        <v>31272.53</v>
      </c>
    </row>
    <row r="36" spans="1:8">
      <c r="A36" s="100"/>
      <c r="B36" s="104" t="s">
        <v>4</v>
      </c>
      <c r="C36" s="47">
        <v>31272.53</v>
      </c>
    </row>
  </sheetData>
  <mergeCells count="2">
    <mergeCell ref="B2:J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RESUMEN- ALQUILER</vt:lpstr>
      <vt:lpstr>RESUMEN POR AÑO</vt:lpstr>
      <vt:lpstr>RESUMEN CONSOLIDADO</vt:lpstr>
      <vt:lpstr>CLIENTES CON VIGENCIA CONTRATO</vt:lpstr>
      <vt:lpstr>'RESUMEN- ALQUILER'!Área_de_impresión</vt:lpstr>
      <vt:lpstr>'RESUMEN CONSOLIDADO'!Área_de_impresión</vt:lpstr>
      <vt:lpstr>'RESUMEN POR AÑO'!Área_de_impresión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Lucin Murillo</dc:creator>
  <cp:lastModifiedBy>Psi. Jenniffer Campos Mora</cp:lastModifiedBy>
  <cp:lastPrinted>2024-03-12T17:42:01Z</cp:lastPrinted>
  <dcterms:created xsi:type="dcterms:W3CDTF">2023-08-28T17:54:28Z</dcterms:created>
  <dcterms:modified xsi:type="dcterms:W3CDTF">2025-08-22T17:15:09Z</dcterms:modified>
</cp:coreProperties>
</file>